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055" windowHeight="8445"/>
  </bookViews>
  <sheets>
    <sheet name="SMSF Property Purcase Calc" sheetId="1" r:id="rId1"/>
  </sheets>
  <externalReferences>
    <externalReference r:id="rId2"/>
  </externalReferences>
  <definedNames>
    <definedName name="Beg_Bal">'[1]Amortization Table'!$C$20:$C$379</definedName>
    <definedName name="CalculatedEndLoanBalance">ADDRESS(MATCH(9.99999999999999E+307,MCLoanBalanceColumn),9)</definedName>
    <definedName name="CalculatedInterestDays">INDEX({7,14,30.41666666},MATCH('[1]Mortgage Calculator'!$D$12,ReferencePaymentFrequency,0))</definedName>
    <definedName name="CalculatedLastPaymentDate">MAX(MCPaymentDate)</definedName>
    <definedName name="CalculatedLoanBalanceRange">OFFSET(MCStartLoanBalance,0,0,CalculatedPayments,1)</definedName>
    <definedName name="CalculatedNPer">MCPaymentFrequency*MCLoanTerm</definedName>
    <definedName name="CalculatedPaymentDateRange">OFFSET(MCStartPaymentDate,0,0,CalculatedPayments,1)</definedName>
    <definedName name="CalculatedPayments">MAX(MCPayments)</definedName>
    <definedName name="End_Bal">'[1]Amortization Table'!$I$20:$I$379</definedName>
    <definedName name="Extra_Pay">'[1]Amortization Table'!$E$20:$E$379</definedName>
    <definedName name="Full_Print">'[1]Amortization Table'!$A$3:$I$379</definedName>
    <definedName name="Header_Row">ROW('[1]Amortization Table'!$A$19:$IV$19)</definedName>
    <definedName name="Int">'[1]Amortization Table'!$H$20:$H$379</definedName>
    <definedName name="Interest_Rate">'[1]Amortization Table'!$D$8</definedName>
    <definedName name="Last_Row">IF(Values_Entered,Header_Row+Number_of_Payments,Header_Row)</definedName>
    <definedName name="Loan_Amount">'[1]Amortization Table'!$D$7</definedName>
    <definedName name="Loan_Start">'[1]Amortization Table'!$D$11</definedName>
    <definedName name="Loan_Years">'[1]Amortization Table'!$D$9</definedName>
    <definedName name="MCCalculatedPayment">'[1]Mortgage Calculator'!$D$27</definedName>
    <definedName name="MCIncreasePayments">'[1]Mortgage Calculator'!$D$13</definedName>
    <definedName name="MCIncreasePaymentsColumn">'[1]Mortgage Calculator'!$H$30:$H$391</definedName>
    <definedName name="MCInterestPayments">'[1]Mortgage Calculator'!$E$32:$E$391</definedName>
    <definedName name="MCInterestRate">'[1]Mortgage Calculator'!$D$9</definedName>
    <definedName name="MCLoanAmount">'[1]Mortgage Calculator'!$D$8</definedName>
    <definedName name="MCLoanBalanceColumn">'[1]Mortgage Calculator'!$J$1:$J$65536</definedName>
    <definedName name="MCLoanTerm">'[1]Mortgage Calculator'!$D$10</definedName>
    <definedName name="MCPaymentDate">'[1]Mortgage Calculator'!$B$31:$B$391</definedName>
    <definedName name="MCPaymentFrequency">INDEX({52,26,12},MATCH('[1]Mortgage Calculator'!$D$12,ReferencePaymentFrequency,0))</definedName>
    <definedName name="MCPayments">'[1]Mortgage Calculator'!$A$30:$A$391</definedName>
    <definedName name="MCStartDate">'[1]Mortgage Calculator'!$D$11</definedName>
    <definedName name="MCStartLoanBalance">'[1]Mortgage Calculator'!$J$31</definedName>
    <definedName name="MCStartPaymentDate">'[1]Mortgage Calculator'!$B$31</definedName>
    <definedName name="MCTotalAdditionalPayments">'[1]Mortgage Calculator'!$I$32:$I$391</definedName>
    <definedName name="MCTotalPayments">'[1]Mortgage Calculator'!$G$32:$G$391</definedName>
    <definedName name="Num_Pmt_Per_Year">'[1]Amortization Table'!$D$10</definedName>
    <definedName name="Number_of_Payments">MATCH(0.01,End_Bal,-1)+1</definedName>
    <definedName name="Pay_Num">'[1]Amortization Table'!$A$20:$A$379</definedName>
    <definedName name="Payment_Date">DATE(YEAR(Loan_Start),MONTH(Loan_Start)+Payment_Number,DAY(Loan_Start))</definedName>
    <definedName name="Princ">'[1]Amortization Table'!$G$20:$G$379</definedName>
    <definedName name="Print_Area_Reset">OFFSET(Full_Print,0,0,Last_Row)</definedName>
    <definedName name="ReferencePaymentFrequency">'[1]Mortgage Calculator'!$T$3:$T$5</definedName>
    <definedName name="Sched_Pay">'[1]Amortization Table'!$D$20:$D$379</definedName>
    <definedName name="Scheduled_Extra_Payments">'[1]Amortization Table'!$D$12</definedName>
    <definedName name="Scheduled_Monthly_Payment">'[1]Amortization Table'!$H$7</definedName>
    <definedName name="Total_Pay">'[1]Amortization Table'!$F$20:$F$379</definedName>
    <definedName name="Total_Payment">Scheduled_Payment+Extra_Payment</definedName>
    <definedName name="Values_Entered">IF(Loan_Amount*Interest_Rate*Loan_Years*Loan_Start&gt;0,1,0)</definedName>
  </definedNames>
  <calcPr calcId="124519"/>
</workbook>
</file>

<file path=xl/calcChain.xml><?xml version="1.0" encoding="utf-8"?>
<calcChain xmlns="http://schemas.openxmlformats.org/spreadsheetml/2006/main">
  <c r="H14" i="1"/>
  <c r="G14"/>
  <c r="G17" s="1"/>
  <c r="K33"/>
  <c r="M33" s="1"/>
  <c r="K32"/>
  <c r="L32" s="1"/>
  <c r="G23" s="1"/>
  <c r="H38"/>
  <c r="C37"/>
  <c r="M46"/>
  <c r="L46"/>
  <c r="H12"/>
  <c r="H13" s="1"/>
  <c r="B14"/>
  <c r="C19"/>
  <c r="C23"/>
  <c r="C31" s="1"/>
  <c r="G34"/>
  <c r="C39"/>
  <c r="L33" l="1"/>
  <c r="H23" s="1"/>
  <c r="M32"/>
  <c r="H37"/>
  <c r="G48" s="1"/>
  <c r="H48" s="1"/>
  <c r="G12"/>
  <c r="G13" s="1"/>
  <c r="H34"/>
  <c r="H17"/>
  <c r="H11"/>
  <c r="H15" s="1"/>
  <c r="H24"/>
  <c r="M39" s="1"/>
  <c r="M43" s="1"/>
  <c r="H16"/>
  <c r="G16"/>
  <c r="G11"/>
  <c r="C40"/>
  <c r="C44"/>
  <c r="C42" s="1"/>
  <c r="G24"/>
  <c r="L39" s="1"/>
  <c r="B46" l="1"/>
  <c r="B47"/>
  <c r="D47"/>
  <c r="G15"/>
  <c r="G18" s="1"/>
  <c r="G19" s="1"/>
  <c r="L43"/>
  <c r="L42"/>
  <c r="M42"/>
  <c r="M44" s="1"/>
  <c r="H18"/>
  <c r="H19" s="1"/>
  <c r="H25"/>
  <c r="H30"/>
  <c r="H26"/>
  <c r="H27" s="1"/>
  <c r="H29"/>
  <c r="G26"/>
  <c r="G27" s="1"/>
  <c r="G30"/>
  <c r="G25"/>
  <c r="G29"/>
  <c r="H39"/>
  <c r="L45" l="1"/>
  <c r="L47" s="1"/>
  <c r="L44"/>
  <c r="M45"/>
  <c r="M47" s="1"/>
  <c r="M48" s="1"/>
  <c r="H28"/>
  <c r="H31" s="1"/>
  <c r="H32" s="1"/>
  <c r="H44"/>
  <c r="G28"/>
  <c r="L48" l="1"/>
  <c r="H42" s="1"/>
  <c r="H46" s="1"/>
  <c r="H33"/>
  <c r="H35" s="1"/>
  <c r="H45"/>
  <c r="G33"/>
  <c r="G35" s="1"/>
  <c r="G31"/>
  <c r="G32" s="1"/>
</calcChain>
</file>

<file path=xl/comments1.xml><?xml version="1.0" encoding="utf-8"?>
<comments xmlns="http://schemas.openxmlformats.org/spreadsheetml/2006/main">
  <authors>
    <author>S</author>
  </authors>
  <commentList>
    <comment ref="B14" authorId="0">
      <text>
        <r>
          <rPr>
            <b/>
            <sz val="9"/>
            <color indexed="81"/>
            <rFont val="Tahoma"/>
            <family val="2"/>
          </rPr>
          <t>Evolve:
This amount should be below 75%</t>
        </r>
        <r>
          <rPr>
            <sz val="9"/>
            <color indexed="81"/>
            <rFont val="Tahoma"/>
            <family val="2"/>
          </rPr>
          <t xml:space="preserve">
</t>
        </r>
      </text>
    </comment>
    <comment ref="C15" authorId="0">
      <text>
        <r>
          <rPr>
            <b/>
            <sz val="9"/>
            <color indexed="81"/>
            <rFont val="Tahoma"/>
            <family val="2"/>
          </rPr>
          <t>Evolve:
Calculate the amount of stamp duty / transfer duty applicable for the State the property is located in</t>
        </r>
        <r>
          <rPr>
            <sz val="9"/>
            <color indexed="81"/>
            <rFont val="Tahoma"/>
            <family val="2"/>
          </rPr>
          <t xml:space="preserve">
</t>
        </r>
      </text>
    </comment>
    <comment ref="C17" authorId="0">
      <text>
        <r>
          <rPr>
            <b/>
            <sz val="9"/>
            <color indexed="81"/>
            <rFont val="Tahoma"/>
            <family val="2"/>
          </rPr>
          <t>Evolve:
These amounts will vary depending on the lender you select</t>
        </r>
        <r>
          <rPr>
            <sz val="9"/>
            <color indexed="81"/>
            <rFont val="Tahoma"/>
            <family val="2"/>
          </rPr>
          <t xml:space="preserve">
</t>
        </r>
      </text>
    </comment>
    <comment ref="C19" authorId="0">
      <text>
        <r>
          <rPr>
            <b/>
            <sz val="9"/>
            <color indexed="81"/>
            <rFont val="Tahoma"/>
            <family val="2"/>
          </rPr>
          <t>Evolve:
This is the amount of super you will need to fund the purchase.
This amount DOES NOT take into consideration amounts required to establish the SMSF and property trust (debt trust) which will be between $3,000 and $7,000)
You will also need to have a buffer of a few thousand dollars to cover unexpected expenses that may arise.</t>
        </r>
      </text>
    </comment>
    <comment ref="B23" authorId="0">
      <text>
        <r>
          <rPr>
            <b/>
            <sz val="9"/>
            <color indexed="81"/>
            <rFont val="Tahoma"/>
            <family val="2"/>
          </rPr>
          <t xml:space="preserve">Evolve:
Enter the amount of expected rental income based on your research. 
Be realistic and check against similar properties on realestate.com.au </t>
        </r>
        <r>
          <rPr>
            <sz val="9"/>
            <color indexed="81"/>
            <rFont val="Tahoma"/>
            <family val="2"/>
          </rPr>
          <t xml:space="preserve">
</t>
        </r>
      </text>
    </comment>
    <comment ref="C36" authorId="0">
      <text>
        <r>
          <rPr>
            <b/>
            <sz val="9"/>
            <color indexed="81"/>
            <rFont val="Tahoma"/>
            <family val="2"/>
          </rPr>
          <t>Evolve:
Enter all other expenses DIRECTLY related to the property.
In the first year this may inlcude the purchase of a quantity surveyors report.</t>
        </r>
      </text>
    </comment>
    <comment ref="B37" authorId="0">
      <text>
        <r>
          <rPr>
            <b/>
            <sz val="9"/>
            <color indexed="81"/>
            <rFont val="Tahoma"/>
            <family val="2"/>
          </rPr>
          <t>Evolve:
Obtain the interest rate from your chosen lender.  
Ensure you add any premiums due to the loan being limited recourse.</t>
        </r>
        <r>
          <rPr>
            <sz val="9"/>
            <color indexed="81"/>
            <rFont val="Tahoma"/>
            <family val="2"/>
          </rPr>
          <t xml:space="preserve">
</t>
        </r>
      </text>
    </comment>
    <comment ref="C38" authorId="0">
      <text>
        <r>
          <rPr>
            <b/>
            <sz val="9"/>
            <color indexed="81"/>
            <rFont val="Tahoma"/>
            <family val="2"/>
          </rPr>
          <t>Evolve:
A quantity surveyors report (prepared by an appropriately qualified person) is required for your SMSF to claim this deduction.</t>
        </r>
        <r>
          <rPr>
            <sz val="9"/>
            <color indexed="81"/>
            <rFont val="Tahoma"/>
            <family val="2"/>
          </rPr>
          <t xml:space="preserve">
</t>
        </r>
      </text>
    </comment>
    <comment ref="H38" authorId="0">
      <text>
        <r>
          <rPr>
            <b/>
            <sz val="9"/>
            <color indexed="81"/>
            <rFont val="Tahoma"/>
            <charset val="1"/>
          </rPr>
          <t xml:space="preserve">Evolve:
You need to ensure that the maximum concessional contribution caps are not exceeded.
The amounts are $25,000 per person per year for people under 50 years old, and $50,000 per annum for people over.
</t>
        </r>
      </text>
    </comment>
    <comment ref="C39" authorId="0">
      <text>
        <r>
          <rPr>
            <b/>
            <sz val="9"/>
            <color indexed="81"/>
            <rFont val="Tahoma"/>
            <family val="2"/>
          </rPr>
          <t>Evolve:
This amount is automatically calculated as 1/5th of the borrowing costs.
The actual amount will vary depending on the number of days the property was owned during the particular financial year.</t>
        </r>
        <r>
          <rPr>
            <sz val="9"/>
            <color indexed="81"/>
            <rFont val="Tahoma"/>
            <family val="2"/>
          </rPr>
          <t xml:space="preserve">
</t>
        </r>
      </text>
    </comment>
    <comment ref="C40" authorId="0">
      <text>
        <r>
          <rPr>
            <b/>
            <sz val="9"/>
            <color indexed="81"/>
            <rFont val="Tahoma"/>
            <family val="2"/>
          </rPr>
          <t>Evolve:
This is the total amount per year this property will earn after paying all expenses.
If the amount is negative, it means you need to have additional income such as employer contributions to cover the shortfall.</t>
        </r>
        <r>
          <rPr>
            <sz val="9"/>
            <color indexed="81"/>
            <rFont val="Tahoma"/>
            <family val="2"/>
          </rPr>
          <t xml:space="preserve">
</t>
        </r>
      </text>
    </comment>
    <comment ref="C42" authorId="0">
      <text>
        <r>
          <rPr>
            <b/>
            <sz val="9"/>
            <color indexed="81"/>
            <rFont val="Tahoma"/>
            <family val="2"/>
          </rPr>
          <t>Evolve:
If the property has negative taxable income, it will save the SMSF tax of 15%.  
This is the amount of tax savings this property after taking into account all the deductible expenses.
Your SMSF will pay this much LESS in tax when it lodges its return at the end of the year.</t>
        </r>
      </text>
    </comment>
    <comment ref="C44" authorId="0">
      <text>
        <r>
          <rPr>
            <b/>
            <sz val="9"/>
            <color indexed="81"/>
            <rFont val="Tahoma"/>
            <family val="2"/>
          </rPr>
          <t>Evolve:
This amount is the cash flow less the non-cash deductible expenses such as depreciation and borrowing costs</t>
        </r>
        <r>
          <rPr>
            <sz val="9"/>
            <color indexed="81"/>
            <rFont val="Tahoma"/>
            <family val="2"/>
          </rPr>
          <t xml:space="preserve">
</t>
        </r>
      </text>
    </comment>
    <comment ref="H46" authorId="0">
      <text>
        <r>
          <rPr>
            <b/>
            <sz val="9"/>
            <color indexed="81"/>
            <rFont val="Tahoma"/>
            <family val="2"/>
          </rPr>
          <t>Evolve:
This amount excludes costs relating to the set up of the SMSF, property trust and property related expenses.</t>
        </r>
      </text>
    </comment>
  </commentList>
</comments>
</file>

<file path=xl/sharedStrings.xml><?xml version="1.0" encoding="utf-8"?>
<sst xmlns="http://schemas.openxmlformats.org/spreadsheetml/2006/main" count="116" uniqueCount="98">
  <si>
    <t>Notes &amp; Assumptions:</t>
  </si>
  <si>
    <t>This property is geared</t>
  </si>
  <si>
    <t>This property is cash flow</t>
  </si>
  <si>
    <t>After tax SMSF cash flow</t>
  </si>
  <si>
    <t>Taxable income (loss) from the property</t>
  </si>
  <si>
    <t>After tax SMSF profit</t>
  </si>
  <si>
    <t>Tax benefit @ 15%</t>
  </si>
  <si>
    <t>Income tax expense</t>
  </si>
  <si>
    <t>Accounting &amp; administration fees</t>
  </si>
  <si>
    <t>Net annual cash flow</t>
  </si>
  <si>
    <t>Net rental property profit / (loss)</t>
  </si>
  <si>
    <t>Amortisation of borrowing costs</t>
  </si>
  <si>
    <t>Contributions - salary sacrifice</t>
  </si>
  <si>
    <t>Non-cash Expenses</t>
  </si>
  <si>
    <t>Depreciation claim (1st year estimate)</t>
  </si>
  <si>
    <t>Contributions  - 9% SGC</t>
  </si>
  <si>
    <t>Interest on Loan                      input interest rate &gt;</t>
  </si>
  <si>
    <t>SMSF Annual Expected Profit &amp; Loss</t>
  </si>
  <si>
    <t>Sundries</t>
  </si>
  <si>
    <t>Repairs &amp; Maintenance</t>
  </si>
  <si>
    <t>Overall tax benefit of salary sacrifice per annum</t>
  </si>
  <si>
    <t>Insurance</t>
  </si>
  <si>
    <t>SMSF 15% tax on contributions (paid by SMSF)</t>
  </si>
  <si>
    <t>Council Rates</t>
  </si>
  <si>
    <t>Annual personal income tax savings</t>
  </si>
  <si>
    <t>Body Corporate</t>
  </si>
  <si>
    <r>
      <t xml:space="preserve">Weekly </t>
    </r>
    <r>
      <rPr>
        <b/>
        <sz val="12"/>
        <rFont val="Arial"/>
        <family val="2"/>
      </rPr>
      <t>after tax</t>
    </r>
    <r>
      <rPr>
        <sz val="12"/>
        <rFont val="Arial"/>
        <family val="2"/>
      </rPr>
      <t xml:space="preserve"> income (after salary sacrifice)</t>
    </r>
  </si>
  <si>
    <t>Cash       Expenses</t>
  </si>
  <si>
    <t>Management fees (enter percentatge %)</t>
  </si>
  <si>
    <t>Annual after tax income</t>
  </si>
  <si>
    <t>Low income tax offset</t>
  </si>
  <si>
    <t>Medicare levy</t>
  </si>
  <si>
    <t>Annual income tax</t>
  </si>
  <si>
    <t>Tax on surplus</t>
  </si>
  <si>
    <t>Surplus amount</t>
  </si>
  <si>
    <t>Expected rental yield %</t>
  </si>
  <si>
    <t>Tax on lower</t>
  </si>
  <si>
    <t>Expected weekly rent $</t>
  </si>
  <si>
    <t>Annual taxable income</t>
  </si>
  <si>
    <t>Weekly salary sacrifice amount (pre tax)</t>
  </si>
  <si>
    <t>Rental income (select)</t>
  </si>
  <si>
    <t>Member 2</t>
  </si>
  <si>
    <t>Member 1</t>
  </si>
  <si>
    <t>Salary sacrifice analysis (optional)</t>
  </si>
  <si>
    <t>Property income &amp; expenses (annual)</t>
  </si>
  <si>
    <r>
      <t xml:space="preserve">Weekly </t>
    </r>
    <r>
      <rPr>
        <b/>
        <sz val="12"/>
        <rFont val="Arial"/>
        <family val="2"/>
      </rPr>
      <t>after tax</t>
    </r>
    <r>
      <rPr>
        <sz val="12"/>
        <rFont val="Arial"/>
        <family val="2"/>
      </rPr>
      <t xml:space="preserve"> income</t>
    </r>
  </si>
  <si>
    <t>Bank legal fees</t>
  </si>
  <si>
    <t>Loan establishment fees</t>
  </si>
  <si>
    <t>Conveyancing fees</t>
  </si>
  <si>
    <t>Stamp duty</t>
  </si>
  <si>
    <t>Loan LVR</t>
  </si>
  <si>
    <t>SMSF loan amount</t>
  </si>
  <si>
    <t>Tax on Surplus</t>
  </si>
  <si>
    <t>Tax</t>
  </si>
  <si>
    <t>Upper</t>
  </si>
  <si>
    <t>Lower</t>
  </si>
  <si>
    <t>Contract / purchase cost</t>
  </si>
  <si>
    <t>Tax analysis of SMSF members</t>
  </si>
  <si>
    <t>Purchase costs</t>
  </si>
  <si>
    <t>Property Description / Address:</t>
  </si>
  <si>
    <t>blue cells</t>
  </si>
  <si>
    <t xml:space="preserve">Enter information in the </t>
  </si>
  <si>
    <t>Personal income tax calculator (2010 year)</t>
  </si>
  <si>
    <t>SMSF Property Purchase Analysis Calculator</t>
  </si>
  <si>
    <t>Borrowing     Costs</t>
  </si>
  <si>
    <t>21 Sample Street; SAMPLEVILLE; SAM 9999</t>
  </si>
  <si>
    <t>ATO co-contribution</t>
  </si>
  <si>
    <t>Member (personal) contributions - Member 1</t>
  </si>
  <si>
    <t>Member (personal) contributions - Member 2</t>
  </si>
  <si>
    <t>Co-contribution calculation</t>
  </si>
  <si>
    <t>Lower Threshold</t>
  </si>
  <si>
    <t>Upper Threshold</t>
  </si>
  <si>
    <t>Total income</t>
  </si>
  <si>
    <t>Eligible</t>
  </si>
  <si>
    <t>Full $1 for $1</t>
  </si>
  <si>
    <t>Amount A</t>
  </si>
  <si>
    <t>Amount B</t>
  </si>
  <si>
    <t>Co-contribution is this amount</t>
  </si>
  <si>
    <t>Lower amount of A and B</t>
  </si>
  <si>
    <t>Interest Coverage Ratio</t>
  </si>
  <si>
    <t>Awesome!</t>
  </si>
  <si>
    <t>Too Low</t>
  </si>
  <si>
    <t>Great</t>
  </si>
  <si>
    <t>Interest Coverage Ratings</t>
  </si>
  <si>
    <t>Member Age</t>
  </si>
  <si>
    <t>Under 50</t>
  </si>
  <si>
    <t>50 plus</t>
  </si>
  <si>
    <t>Total concessional contributions</t>
  </si>
  <si>
    <r>
      <t xml:space="preserve">Weekly </t>
    </r>
    <r>
      <rPr>
        <b/>
        <sz val="12"/>
        <rFont val="Arial"/>
        <family val="2"/>
      </rPr>
      <t>before tax</t>
    </r>
    <r>
      <rPr>
        <sz val="12"/>
        <rFont val="Arial"/>
        <family val="2"/>
      </rPr>
      <t xml:space="preserve"> income (excluding any overtime)</t>
    </r>
  </si>
  <si>
    <t>Weekly overtime (on average) if applicable</t>
  </si>
  <si>
    <t>&lt;50yrs</t>
  </si>
  <si>
    <t>50yrs+</t>
  </si>
  <si>
    <t>Cap</t>
  </si>
  <si>
    <t>Satisfactory</t>
  </si>
  <si>
    <t>Per annum</t>
  </si>
  <si>
    <t>Estimate Here</t>
  </si>
  <si>
    <t>Amount needed to complete purchase</t>
  </si>
  <si>
    <r>
      <t>Concession contribution caps exceeded?</t>
    </r>
    <r>
      <rPr>
        <b/>
        <sz val="12"/>
        <rFont val="Arial"/>
        <family val="2"/>
      </rPr>
      <t xml:space="preserve"> </t>
    </r>
    <r>
      <rPr>
        <b/>
        <sz val="8"/>
        <rFont val="Arial"/>
        <family val="2"/>
      </rPr>
      <t>("NO" is good)</t>
    </r>
  </si>
</sst>
</file>

<file path=xl/styles.xml><?xml version="1.0" encoding="utf-8"?>
<styleSheet xmlns="http://schemas.openxmlformats.org/spreadsheetml/2006/main">
  <numFmts count="4">
    <numFmt numFmtId="44" formatCode="_-&quot;$&quot;* #,##0.00_-;\-&quot;$&quot;* #,##0.00_-;_-&quot;$&quot;* &quot;-&quot;??_-;_-@_-"/>
    <numFmt numFmtId="43" formatCode="_-* #,##0.00_-;\-* #,##0.00_-;_-* &quot;-&quot;??_-;_-@_-"/>
    <numFmt numFmtId="164" formatCode="_-&quot;$&quot;* #,##0_-;\-&quot;$&quot;* #,##0_-;_-&quot;$&quot;* &quot;-&quot;??_-;_-@_-"/>
    <numFmt numFmtId="165" formatCode="0.0%"/>
  </numFmts>
  <fonts count="16">
    <font>
      <sz val="10"/>
      <name val="Arial"/>
    </font>
    <font>
      <sz val="10"/>
      <name val="Arial"/>
    </font>
    <font>
      <sz val="12"/>
      <name val="Arial"/>
      <family val="2"/>
    </font>
    <font>
      <b/>
      <sz val="12"/>
      <name val="Arial"/>
      <family val="2"/>
    </font>
    <font>
      <b/>
      <sz val="10"/>
      <name val="Arial"/>
      <family val="2"/>
    </font>
    <font>
      <sz val="10"/>
      <name val="Arial"/>
      <family val="2"/>
    </font>
    <font>
      <i/>
      <sz val="10"/>
      <name val="Arial"/>
      <family val="2"/>
    </font>
    <font>
      <i/>
      <sz val="12"/>
      <name val="Arial"/>
      <family val="2"/>
    </font>
    <font>
      <b/>
      <i/>
      <sz val="12"/>
      <name val="Arial"/>
      <family val="2"/>
    </font>
    <font>
      <b/>
      <i/>
      <sz val="10"/>
      <name val="Arial"/>
      <family val="2"/>
    </font>
    <font>
      <sz val="14"/>
      <name val="Arial"/>
      <family val="2"/>
    </font>
    <font>
      <b/>
      <sz val="9"/>
      <color indexed="81"/>
      <name val="Tahoma"/>
      <family val="2"/>
    </font>
    <font>
      <sz val="9"/>
      <color indexed="81"/>
      <name val="Tahoma"/>
      <family val="2"/>
    </font>
    <font>
      <b/>
      <sz val="9"/>
      <color indexed="81"/>
      <name val="Tahoma"/>
      <charset val="1"/>
    </font>
    <font>
      <u/>
      <sz val="10"/>
      <color theme="10"/>
      <name val="Arial"/>
      <family val="2"/>
    </font>
    <font>
      <b/>
      <sz val="8"/>
      <name val="Arial"/>
      <family val="2"/>
    </font>
  </fonts>
  <fills count="5">
    <fill>
      <patternFill patternType="none"/>
    </fill>
    <fill>
      <patternFill patternType="gray125"/>
    </fill>
    <fill>
      <patternFill patternType="solid">
        <fgColor theme="8" tint="0.59999389629810485"/>
        <bgColor indexed="64"/>
      </patternFill>
    </fill>
    <fill>
      <patternFill patternType="solid">
        <fgColor theme="9" tint="0.39997558519241921"/>
        <bgColor indexed="64"/>
      </patternFill>
    </fill>
    <fill>
      <patternFill patternType="solid">
        <fgColor rgb="FF33CC33"/>
        <bgColor indexed="64"/>
      </patternFill>
    </fill>
  </fills>
  <borders count="1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0" fontId="14" fillId="0" borderId="0" applyNumberFormat="0" applyFill="0" applyBorder="0" applyAlignment="0" applyProtection="0">
      <alignment vertical="top"/>
      <protection locked="0"/>
    </xf>
  </cellStyleXfs>
  <cellXfs count="96">
    <xf numFmtId="0" fontId="0" fillId="0" borderId="0" xfId="0"/>
    <xf numFmtId="0" fontId="0" fillId="0" borderId="0" xfId="0" applyProtection="1"/>
    <xf numFmtId="0" fontId="2" fillId="0" borderId="0" xfId="0" applyFont="1" applyProtection="1"/>
    <xf numFmtId="0" fontId="0" fillId="2" borderId="6" xfId="0" applyFill="1" applyBorder="1" applyProtection="1"/>
    <xf numFmtId="0" fontId="0" fillId="2" borderId="7" xfId="0" applyFill="1" applyBorder="1" applyProtection="1"/>
    <xf numFmtId="0" fontId="4" fillId="2" borderId="8" xfId="0" applyFont="1" applyFill="1" applyBorder="1" applyProtection="1"/>
    <xf numFmtId="0" fontId="2" fillId="0" borderId="2" xfId="0" applyFont="1" applyBorder="1" applyProtection="1"/>
    <xf numFmtId="0" fontId="2" fillId="0" borderId="3" xfId="0" applyFont="1" applyBorder="1" applyProtection="1"/>
    <xf numFmtId="0" fontId="0" fillId="0" borderId="4" xfId="0" applyBorder="1" applyProtection="1"/>
    <xf numFmtId="0" fontId="0" fillId="0" borderId="0" xfId="0" applyBorder="1" applyProtection="1"/>
    <xf numFmtId="0" fontId="0" fillId="0" borderId="5" xfId="0" applyBorder="1" applyProtection="1"/>
    <xf numFmtId="0" fontId="2" fillId="4" borderId="3" xfId="0" applyFont="1" applyFill="1" applyBorder="1" applyAlignment="1" applyProtection="1">
      <alignment horizontal="right"/>
    </xf>
    <xf numFmtId="0" fontId="2" fillId="0" borderId="0" xfId="0" applyFont="1" applyBorder="1" applyProtection="1"/>
    <xf numFmtId="0" fontId="2" fillId="4" borderId="8" xfId="0" applyFont="1" applyFill="1" applyBorder="1" applyAlignment="1" applyProtection="1">
      <alignment horizontal="right"/>
    </xf>
    <xf numFmtId="164" fontId="3" fillId="3" borderId="9" xfId="0" applyNumberFormat="1" applyFont="1" applyFill="1" applyBorder="1" applyProtection="1"/>
    <xf numFmtId="0" fontId="3" fillId="0" borderId="5" xfId="0" applyFont="1" applyBorder="1" applyProtection="1"/>
    <xf numFmtId="164" fontId="3" fillId="3" borderId="0" xfId="1" applyNumberFormat="1" applyFont="1" applyFill="1" applyBorder="1" applyProtection="1"/>
    <xf numFmtId="0" fontId="3" fillId="0" borderId="0" xfId="0" applyFont="1" applyBorder="1" applyProtection="1"/>
    <xf numFmtId="164" fontId="2" fillId="3" borderId="9" xfId="1" applyNumberFormat="1" applyFont="1" applyFill="1" applyBorder="1" applyProtection="1"/>
    <xf numFmtId="0" fontId="5" fillId="0" borderId="0" xfId="0" applyFont="1" applyBorder="1" applyProtection="1"/>
    <xf numFmtId="0" fontId="2" fillId="0" borderId="5" xfId="0" applyFont="1" applyBorder="1" applyProtection="1"/>
    <xf numFmtId="164" fontId="2" fillId="3" borderId="4" xfId="1" applyNumberFormat="1" applyFont="1" applyFill="1" applyBorder="1" applyProtection="1"/>
    <xf numFmtId="164" fontId="2" fillId="0" borderId="0" xfId="1" applyNumberFormat="1" applyFont="1" applyBorder="1" applyProtection="1"/>
    <xf numFmtId="164" fontId="2" fillId="2" borderId="4" xfId="1" applyNumberFormat="1" applyFont="1" applyFill="1" applyBorder="1" applyProtection="1">
      <protection locked="0"/>
    </xf>
    <xf numFmtId="164" fontId="3" fillId="3" borderId="10" xfId="0" applyNumberFormat="1" applyFont="1" applyFill="1" applyBorder="1" applyProtection="1"/>
    <xf numFmtId="164" fontId="2" fillId="3" borderId="0" xfId="1" applyNumberFormat="1" applyFont="1" applyFill="1" applyBorder="1" applyProtection="1"/>
    <xf numFmtId="164" fontId="2" fillId="2" borderId="0" xfId="1" applyNumberFormat="1" applyFont="1" applyFill="1" applyBorder="1" applyProtection="1">
      <protection locked="0"/>
    </xf>
    <xf numFmtId="10" fontId="2" fillId="2" borderId="0" xfId="0" applyNumberFormat="1" applyFont="1" applyFill="1" applyBorder="1" applyAlignment="1" applyProtection="1">
      <alignment horizontal="center"/>
      <protection locked="0"/>
    </xf>
    <xf numFmtId="0" fontId="0" fillId="0" borderId="6" xfId="0" applyBorder="1" applyProtection="1"/>
    <xf numFmtId="0" fontId="0" fillId="0" borderId="7" xfId="0" applyBorder="1" applyProtection="1"/>
    <xf numFmtId="0" fontId="3" fillId="0" borderId="8" xfId="0" applyFont="1" applyBorder="1" applyProtection="1"/>
    <xf numFmtId="165" fontId="2" fillId="2" borderId="0" xfId="0" applyNumberFormat="1" applyFont="1" applyFill="1" applyBorder="1" applyAlignment="1" applyProtection="1">
      <alignment horizontal="center"/>
      <protection locked="0"/>
    </xf>
    <xf numFmtId="0" fontId="2" fillId="0" borderId="4" xfId="0" applyFont="1" applyBorder="1" applyProtection="1"/>
    <xf numFmtId="10" fontId="2" fillId="0" borderId="0" xfId="0" applyNumberFormat="1" applyFont="1" applyBorder="1" applyProtection="1"/>
    <xf numFmtId="0" fontId="2" fillId="0" borderId="5" xfId="0" applyFont="1" applyBorder="1" applyAlignment="1" applyProtection="1">
      <alignment horizontal="right"/>
    </xf>
    <xf numFmtId="0" fontId="2" fillId="2" borderId="0" xfId="0" applyFont="1" applyFill="1" applyBorder="1" applyAlignment="1" applyProtection="1">
      <alignment horizontal="left"/>
      <protection locked="0"/>
    </xf>
    <xf numFmtId="0" fontId="3" fillId="0" borderId="9" xfId="0" applyFont="1" applyBorder="1" applyProtection="1"/>
    <xf numFmtId="0" fontId="3" fillId="0" borderId="10" xfId="0" applyFont="1" applyBorder="1" applyProtection="1"/>
    <xf numFmtId="0" fontId="2" fillId="0" borderId="6" xfId="0" applyFont="1" applyBorder="1" applyProtection="1"/>
    <xf numFmtId="0" fontId="2" fillId="0" borderId="7" xfId="0" applyFont="1" applyBorder="1" applyProtection="1"/>
    <xf numFmtId="164" fontId="2" fillId="0" borderId="7" xfId="1" applyNumberFormat="1" applyFont="1" applyBorder="1" applyProtection="1"/>
    <xf numFmtId="0" fontId="2" fillId="0" borderId="1" xfId="0" applyFont="1" applyBorder="1" applyProtection="1"/>
    <xf numFmtId="164" fontId="2" fillId="0" borderId="2" xfId="1" applyNumberFormat="1" applyFont="1" applyBorder="1" applyProtection="1"/>
    <xf numFmtId="9" fontId="0" fillId="0" borderId="0" xfId="2" applyFont="1" applyProtection="1"/>
    <xf numFmtId="164" fontId="0" fillId="0" borderId="0" xfId="1" applyNumberFormat="1" applyFont="1" applyProtection="1"/>
    <xf numFmtId="9" fontId="2" fillId="3" borderId="0" xfId="2" applyNumberFormat="1" applyFont="1" applyFill="1" applyBorder="1" applyAlignment="1" applyProtection="1">
      <alignment horizontal="center"/>
    </xf>
    <xf numFmtId="164" fontId="2" fillId="2" borderId="0" xfId="1" applyNumberFormat="1" applyFont="1" applyFill="1" applyBorder="1" applyProtection="1"/>
    <xf numFmtId="10" fontId="2" fillId="0" borderId="0" xfId="2" applyNumberFormat="1" applyFont="1" applyBorder="1" applyProtection="1"/>
    <xf numFmtId="0" fontId="6" fillId="0" borderId="0" xfId="0" applyFont="1" applyProtection="1"/>
    <xf numFmtId="0" fontId="5" fillId="0" borderId="0" xfId="0" applyFont="1" applyProtection="1"/>
    <xf numFmtId="0" fontId="3" fillId="0" borderId="1" xfId="0" applyFont="1" applyBorder="1" applyProtection="1"/>
    <xf numFmtId="0" fontId="3" fillId="0" borderId="2" xfId="0" applyFont="1" applyBorder="1" applyProtection="1"/>
    <xf numFmtId="0" fontId="3" fillId="0" borderId="0" xfId="0" applyFont="1" applyProtection="1"/>
    <xf numFmtId="164" fontId="7" fillId="2" borderId="0" xfId="1" applyNumberFormat="1" applyFont="1" applyFill="1" applyBorder="1" applyProtection="1"/>
    <xf numFmtId="0" fontId="8" fillId="0" borderId="0" xfId="0" applyFont="1" applyAlignment="1" applyProtection="1">
      <alignment horizontal="right"/>
    </xf>
    <xf numFmtId="0" fontId="9" fillId="0" borderId="0" xfId="0" applyFont="1" applyProtection="1"/>
    <xf numFmtId="0" fontId="10" fillId="0" borderId="0" xfId="0" applyFont="1" applyProtection="1"/>
    <xf numFmtId="164" fontId="3" fillId="3" borderId="2" xfId="1" applyNumberFormat="1" applyFont="1" applyFill="1" applyBorder="1" applyProtection="1"/>
    <xf numFmtId="0" fontId="4" fillId="0" borderId="0" xfId="0" applyFont="1" applyProtection="1"/>
    <xf numFmtId="0" fontId="4" fillId="0" borderId="2" xfId="0" applyFont="1" applyBorder="1" applyAlignment="1" applyProtection="1">
      <alignment horizontal="center"/>
    </xf>
    <xf numFmtId="164" fontId="2" fillId="2" borderId="0" xfId="1" applyNumberFormat="1" applyFont="1" applyFill="1" applyBorder="1" applyAlignment="1" applyProtection="1">
      <alignment horizontal="center"/>
      <protection locked="0"/>
    </xf>
    <xf numFmtId="164" fontId="3" fillId="2" borderId="0" xfId="1" applyNumberFormat="1" applyFont="1" applyFill="1" applyBorder="1" applyProtection="1">
      <protection locked="0"/>
    </xf>
    <xf numFmtId="0" fontId="0" fillId="2" borderId="0" xfId="0" applyFill="1" applyBorder="1" applyProtection="1"/>
    <xf numFmtId="43" fontId="2" fillId="3" borderId="2" xfId="3" applyFont="1" applyFill="1" applyBorder="1" applyProtection="1"/>
    <xf numFmtId="0" fontId="0" fillId="0" borderId="0" xfId="0" applyAlignment="1" applyProtection="1">
      <alignment horizontal="left"/>
    </xf>
    <xf numFmtId="164" fontId="3" fillId="3" borderId="4" xfId="1" applyNumberFormat="1" applyFont="1" applyFill="1" applyBorder="1" applyAlignment="1" applyProtection="1">
      <alignment horizontal="center"/>
    </xf>
    <xf numFmtId="164" fontId="2" fillId="2" borderId="4" xfId="1" applyNumberFormat="1" applyFont="1" applyFill="1" applyBorder="1" applyAlignment="1" applyProtection="1">
      <alignment horizontal="center"/>
      <protection locked="0"/>
    </xf>
    <xf numFmtId="164" fontId="0" fillId="0" borderId="0" xfId="0" applyNumberFormat="1" applyProtection="1"/>
    <xf numFmtId="0" fontId="2" fillId="0" borderId="5" xfId="0" applyFont="1" applyFill="1" applyBorder="1" applyProtection="1"/>
    <xf numFmtId="0" fontId="5" fillId="0" borderId="0" xfId="0" applyFont="1" applyAlignment="1" applyProtection="1">
      <alignment horizontal="center"/>
    </xf>
    <xf numFmtId="0" fontId="0" fillId="0" borderId="0" xfId="0" applyAlignment="1" applyProtection="1">
      <alignment horizontal="center"/>
    </xf>
    <xf numFmtId="0" fontId="4" fillId="0" borderId="0" xfId="0" applyFont="1" applyAlignment="1" applyProtection="1">
      <alignment horizontal="center"/>
    </xf>
    <xf numFmtId="164" fontId="3" fillId="3" borderId="0" xfId="1" applyNumberFormat="1" applyFont="1" applyFill="1" applyBorder="1" applyAlignment="1" applyProtection="1">
      <alignment horizontal="center"/>
    </xf>
    <xf numFmtId="164" fontId="3" fillId="3" borderId="1" xfId="1" applyNumberFormat="1" applyFont="1" applyFill="1" applyBorder="1" applyAlignment="1" applyProtection="1">
      <alignment horizontal="center"/>
    </xf>
    <xf numFmtId="0" fontId="14" fillId="0" borderId="0" xfId="4" applyBorder="1" applyAlignment="1" applyProtection="1"/>
    <xf numFmtId="0" fontId="2" fillId="2" borderId="11" xfId="0" applyFont="1" applyFill="1" applyBorder="1" applyAlignment="1" applyProtection="1">
      <alignment horizontal="center"/>
      <protection locked="0"/>
    </xf>
    <xf numFmtId="0" fontId="2" fillId="2" borderId="10" xfId="0" applyFont="1" applyFill="1" applyBorder="1" applyAlignment="1" applyProtection="1">
      <alignment horizontal="center"/>
      <protection locked="0"/>
    </xf>
    <xf numFmtId="0" fontId="2" fillId="2" borderId="9" xfId="0" applyFont="1" applyFill="1" applyBorder="1" applyAlignment="1" applyProtection="1">
      <alignment horizontal="center"/>
      <protection locked="0"/>
    </xf>
    <xf numFmtId="0" fontId="3" fillId="2" borderId="5" xfId="0" applyFont="1" applyFill="1" applyBorder="1" applyAlignment="1" applyProtection="1">
      <alignment horizontal="left" wrapText="1"/>
      <protection locked="0"/>
    </xf>
    <xf numFmtId="0" fontId="3" fillId="2" borderId="0" xfId="0" applyFont="1" applyFill="1" applyBorder="1" applyAlignment="1" applyProtection="1">
      <alignment horizontal="left" wrapText="1"/>
      <protection locked="0"/>
    </xf>
    <xf numFmtId="0" fontId="3" fillId="2" borderId="4" xfId="0" applyFont="1" applyFill="1" applyBorder="1" applyAlignment="1" applyProtection="1">
      <alignment horizontal="left" wrapText="1"/>
      <protection locked="0"/>
    </xf>
    <xf numFmtId="0" fontId="3" fillId="2" borderId="3" xfId="0" applyFont="1" applyFill="1" applyBorder="1" applyAlignment="1" applyProtection="1">
      <alignment horizontal="left" wrapText="1"/>
      <protection locked="0"/>
    </xf>
    <xf numFmtId="0" fontId="3" fillId="2" borderId="2" xfId="0" applyFont="1" applyFill="1" applyBorder="1" applyAlignment="1" applyProtection="1">
      <alignment horizontal="left" wrapText="1"/>
      <protection locked="0"/>
    </xf>
    <xf numFmtId="0" fontId="3" fillId="2" borderId="1" xfId="0" applyFont="1" applyFill="1" applyBorder="1" applyAlignment="1" applyProtection="1">
      <alignment horizontal="left" wrapText="1"/>
      <protection locked="0"/>
    </xf>
    <xf numFmtId="0" fontId="6" fillId="0" borderId="0"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3" fillId="4" borderId="7" xfId="0" applyFont="1" applyFill="1" applyBorder="1" applyAlignment="1" applyProtection="1">
      <alignment horizontal="left"/>
    </xf>
    <xf numFmtId="0" fontId="3" fillId="4" borderId="6" xfId="0" applyFont="1" applyFill="1" applyBorder="1" applyAlignment="1" applyProtection="1">
      <alignment horizontal="left"/>
    </xf>
    <xf numFmtId="0" fontId="3" fillId="4" borderId="2" xfId="0" applyFont="1" applyFill="1" applyBorder="1" applyAlignment="1" applyProtection="1">
      <alignment horizontal="left"/>
    </xf>
    <xf numFmtId="0" fontId="3" fillId="4" borderId="1" xfId="0" applyFont="1" applyFill="1" applyBorder="1" applyAlignment="1" applyProtection="1">
      <alignment horizontal="left"/>
    </xf>
    <xf numFmtId="0" fontId="6" fillId="0" borderId="0" xfId="0" applyFont="1" applyBorder="1" applyAlignment="1" applyProtection="1">
      <alignment horizontal="center" wrapText="1"/>
    </xf>
    <xf numFmtId="0" fontId="6" fillId="0" borderId="0" xfId="0" quotePrefix="1" applyFont="1" applyBorder="1" applyAlignment="1" applyProtection="1">
      <alignment horizontal="center" vertical="center" wrapText="1"/>
    </xf>
    <xf numFmtId="164" fontId="3" fillId="3" borderId="8" xfId="1" applyNumberFormat="1" applyFont="1" applyFill="1" applyBorder="1" applyAlignment="1" applyProtection="1">
      <alignment horizontal="left"/>
    </xf>
    <xf numFmtId="164" fontId="3" fillId="3" borderId="6" xfId="1" applyNumberFormat="1" applyFont="1" applyFill="1" applyBorder="1" applyAlignment="1" applyProtection="1">
      <alignment horizontal="left"/>
    </xf>
    <xf numFmtId="164" fontId="3" fillId="3" borderId="3" xfId="1" applyNumberFormat="1" applyFont="1" applyFill="1" applyBorder="1" applyAlignment="1" applyProtection="1">
      <alignment horizontal="left"/>
    </xf>
    <xf numFmtId="164" fontId="3" fillId="3" borderId="1" xfId="1" applyNumberFormat="1" applyFont="1" applyFill="1" applyBorder="1" applyAlignment="1" applyProtection="1">
      <alignment horizontal="left"/>
    </xf>
  </cellXfs>
  <cellStyles count="5">
    <cellStyle name="Comma" xfId="3" builtinId="3"/>
    <cellStyle name="Currency" xfId="1" builtinId="4"/>
    <cellStyle name="Hyperlink" xfId="4" builtinId="8"/>
    <cellStyle name="Normal" xfId="0" builtinId="0"/>
    <cellStyle name="Percent" xfId="2" builtinId="5"/>
  </cellStyles>
  <dxfs count="1">
    <dxf>
      <font>
        <condense val="0"/>
        <extend val="0"/>
        <color rgb="FF9C0006"/>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evolvemysuper.com.au" TargetMode="External"/></Relationships>
</file>

<file path=xl/drawings/drawing1.xml><?xml version="1.0" encoding="utf-8"?>
<xdr:wsDr xmlns:xdr="http://schemas.openxmlformats.org/drawingml/2006/spreadsheetDrawing" xmlns:a="http://schemas.openxmlformats.org/drawingml/2006/main">
  <xdr:twoCellAnchor>
    <xdr:from>
      <xdr:col>3</xdr:col>
      <xdr:colOff>19050</xdr:colOff>
      <xdr:row>16</xdr:row>
      <xdr:rowOff>19050</xdr:rowOff>
    </xdr:from>
    <xdr:to>
      <xdr:col>3</xdr:col>
      <xdr:colOff>123825</xdr:colOff>
      <xdr:row>17</xdr:row>
      <xdr:rowOff>180975</xdr:rowOff>
    </xdr:to>
    <xdr:sp macro="" textlink="">
      <xdr:nvSpPr>
        <xdr:cNvPr id="2" name="Right Brace 1"/>
        <xdr:cNvSpPr/>
      </xdr:nvSpPr>
      <xdr:spPr>
        <a:xfrm>
          <a:off x="5143500" y="2143125"/>
          <a:ext cx="104775" cy="35242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en-AU" sz="1100"/>
        </a:p>
      </xdr:txBody>
    </xdr:sp>
    <xdr:clientData/>
  </xdr:twoCellAnchor>
  <xdr:twoCellAnchor>
    <xdr:from>
      <xdr:col>3</xdr:col>
      <xdr:colOff>19050</xdr:colOff>
      <xdr:row>37</xdr:row>
      <xdr:rowOff>19050</xdr:rowOff>
    </xdr:from>
    <xdr:to>
      <xdr:col>3</xdr:col>
      <xdr:colOff>123825</xdr:colOff>
      <xdr:row>38</xdr:row>
      <xdr:rowOff>180975</xdr:rowOff>
    </xdr:to>
    <xdr:sp macro="" textlink="">
      <xdr:nvSpPr>
        <xdr:cNvPr id="5" name="Right Brace 4"/>
        <xdr:cNvSpPr/>
      </xdr:nvSpPr>
      <xdr:spPr>
        <a:xfrm>
          <a:off x="5143500" y="4867275"/>
          <a:ext cx="104775" cy="35242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en-AU" sz="1100"/>
        </a:p>
      </xdr:txBody>
    </xdr:sp>
    <xdr:clientData/>
  </xdr:twoCellAnchor>
  <xdr:twoCellAnchor>
    <xdr:from>
      <xdr:col>3</xdr:col>
      <xdr:colOff>9525</xdr:colOff>
      <xdr:row>30</xdr:row>
      <xdr:rowOff>19050</xdr:rowOff>
    </xdr:from>
    <xdr:to>
      <xdr:col>3</xdr:col>
      <xdr:colOff>123825</xdr:colOff>
      <xdr:row>36</xdr:row>
      <xdr:rowOff>133350</xdr:rowOff>
    </xdr:to>
    <xdr:sp macro="" textlink="">
      <xdr:nvSpPr>
        <xdr:cNvPr id="6" name="Right Brace 5"/>
        <xdr:cNvSpPr/>
      </xdr:nvSpPr>
      <xdr:spPr>
        <a:xfrm>
          <a:off x="5133975" y="3505200"/>
          <a:ext cx="114300" cy="128587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en-AU" sz="1100"/>
        </a:p>
      </xdr:txBody>
    </xdr:sp>
    <xdr:clientData/>
  </xdr:twoCellAnchor>
  <xdr:twoCellAnchor editAs="oneCell">
    <xdr:from>
      <xdr:col>5</xdr:col>
      <xdr:colOff>1895474</xdr:colOff>
      <xdr:row>0</xdr:row>
      <xdr:rowOff>8571</xdr:rowOff>
    </xdr:from>
    <xdr:to>
      <xdr:col>7</xdr:col>
      <xdr:colOff>989966</xdr:colOff>
      <xdr:row>2</xdr:row>
      <xdr:rowOff>158614</xdr:rowOff>
    </xdr:to>
    <xdr:pic>
      <xdr:nvPicPr>
        <xdr:cNvPr id="7" name="Picture 6" descr="EvolveMySuperLogo3.png">
          <a:hlinkClick xmlns:r="http://schemas.openxmlformats.org/officeDocument/2006/relationships" r:id="rId1"/>
        </xdr:cNvPr>
        <xdr:cNvPicPr>
          <a:picLocks noChangeAspect="1"/>
        </xdr:cNvPicPr>
      </xdr:nvPicPr>
      <xdr:blipFill>
        <a:blip xmlns:r="http://schemas.openxmlformats.org/officeDocument/2006/relationships" r:embed="rId2"/>
        <a:stretch>
          <a:fillRect/>
        </a:stretch>
      </xdr:blipFill>
      <xdr:spPr>
        <a:xfrm>
          <a:off x="7943849" y="8571"/>
          <a:ext cx="3656967" cy="7882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Strategy%20Calc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trategy Calcs"/>
      <sheetName val="Amortization Table"/>
      <sheetName val="Mortgage Calculator"/>
      <sheetName val="Sheet3"/>
    </sheetNames>
    <sheetDataSet>
      <sheetData sheetId="0"/>
      <sheetData sheetId="1">
        <row r="6">
          <cell r="B6" t="str">
            <v>Enter Values</v>
          </cell>
          <cell r="F6" t="str">
            <v>Loan Summary</v>
          </cell>
        </row>
        <row r="7">
          <cell r="C7" t="str">
            <v>Loan Amount</v>
          </cell>
          <cell r="D7">
            <v>178750</v>
          </cell>
          <cell r="G7" t="str">
            <v>Scheduled Payment</v>
          </cell>
          <cell r="H7">
            <v>1606.6555341487103</v>
          </cell>
        </row>
        <row r="8">
          <cell r="C8" t="str">
            <v>Annual Interest Rate</v>
          </cell>
          <cell r="D8">
            <v>7.0000000000000007E-2</v>
          </cell>
          <cell r="G8" t="str">
            <v>Scheduled Number of Payments</v>
          </cell>
          <cell r="H8">
            <v>180</v>
          </cell>
        </row>
        <row r="9">
          <cell r="C9" t="str">
            <v>Loan Period in Years</v>
          </cell>
          <cell r="D9">
            <v>15</v>
          </cell>
          <cell r="G9" t="str">
            <v>Actual Number of Payments</v>
          </cell>
          <cell r="H9">
            <v>180</v>
          </cell>
        </row>
        <row r="10">
          <cell r="C10" t="str">
            <v>Number of Payments Per Year</v>
          </cell>
          <cell r="D10">
            <v>12</v>
          </cell>
          <cell r="G10" t="str">
            <v>Total Early Payments</v>
          </cell>
          <cell r="H10">
            <v>0</v>
          </cell>
        </row>
        <row r="11">
          <cell r="C11" t="str">
            <v>Start Date of Loan</v>
          </cell>
          <cell r="D11">
            <v>43983</v>
          </cell>
          <cell r="G11" t="str">
            <v>Total Interest</v>
          </cell>
          <cell r="H11">
            <v>110447.99614676884</v>
          </cell>
        </row>
        <row r="12">
          <cell r="C12" t="str">
            <v>Optional Extra Payments</v>
          </cell>
          <cell r="D12">
            <v>0</v>
          </cell>
          <cell r="G12" t="str">
            <v>2007/08 Interest</v>
          </cell>
          <cell r="H12">
            <v>4151.018309883777</v>
          </cell>
        </row>
        <row r="13">
          <cell r="C13" t="str">
            <v>Interest Saved from Early Repayment</v>
          </cell>
          <cell r="G13" t="str">
            <v>2008/09 Interest</v>
          </cell>
          <cell r="H13">
            <v>48598.841380895006</v>
          </cell>
        </row>
        <row r="14">
          <cell r="G14" t="str">
            <v>2009/10 Interest</v>
          </cell>
          <cell r="H14">
            <v>36256.425489015419</v>
          </cell>
        </row>
        <row r="15">
          <cell r="B15" t="str">
            <v>Lender Name:</v>
          </cell>
          <cell r="C15" t="str">
            <v>Westpac</v>
          </cell>
          <cell r="F15" t="str">
            <v>Asset:</v>
          </cell>
          <cell r="G15" t="str">
            <v>Property</v>
          </cell>
        </row>
        <row r="18">
          <cell r="A18" t="str">
            <v>PmtNo.</v>
          </cell>
          <cell r="B18" t="str">
            <v>Payment Date</v>
          </cell>
          <cell r="C18" t="str">
            <v>Beginning Balance</v>
          </cell>
          <cell r="D18" t="str">
            <v>Scheduled Payment</v>
          </cell>
          <cell r="E18" t="str">
            <v>Extra Payment</v>
          </cell>
          <cell r="F18" t="str">
            <v>Total Payment</v>
          </cell>
          <cell r="G18" t="str">
            <v>Principal</v>
          </cell>
          <cell r="H18" t="str">
            <v>Interest</v>
          </cell>
          <cell r="I18" t="str">
            <v>Ending Balance</v>
          </cell>
        </row>
        <row r="20">
          <cell r="A20">
            <v>1</v>
          </cell>
          <cell r="B20">
            <v>44013</v>
          </cell>
          <cell r="C20">
            <v>178750</v>
          </cell>
          <cell r="D20">
            <v>1606.6555341487103</v>
          </cell>
          <cell r="E20">
            <v>0</v>
          </cell>
          <cell r="F20">
            <v>1606.6555341487103</v>
          </cell>
          <cell r="G20">
            <v>563.94720081537685</v>
          </cell>
          <cell r="H20">
            <v>1042.7083333333335</v>
          </cell>
          <cell r="I20">
            <v>178186.05279918463</v>
          </cell>
        </row>
        <row r="21">
          <cell r="A21">
            <v>2</v>
          </cell>
          <cell r="B21">
            <v>44044</v>
          </cell>
          <cell r="C21">
            <v>178186.05279918463</v>
          </cell>
          <cell r="D21">
            <v>1606.6555341487103</v>
          </cell>
          <cell r="E21">
            <v>0</v>
          </cell>
          <cell r="F21">
            <v>1606.6555341487103</v>
          </cell>
          <cell r="G21">
            <v>567.23689282013311</v>
          </cell>
          <cell r="H21">
            <v>1039.4186413285772</v>
          </cell>
          <cell r="I21">
            <v>177618.8159063645</v>
          </cell>
        </row>
        <row r="22">
          <cell r="A22">
            <v>3</v>
          </cell>
          <cell r="B22">
            <v>44075</v>
          </cell>
          <cell r="C22">
            <v>177618.8159063645</v>
          </cell>
          <cell r="D22">
            <v>1606.6555341487103</v>
          </cell>
          <cell r="E22">
            <v>0</v>
          </cell>
          <cell r="F22">
            <v>1606.6555341487103</v>
          </cell>
          <cell r="G22">
            <v>570.54577469491733</v>
          </cell>
          <cell r="H22">
            <v>1036.109759453793</v>
          </cell>
          <cell r="I22">
            <v>177048.27013166959</v>
          </cell>
        </row>
        <row r="23">
          <cell r="A23">
            <v>4</v>
          </cell>
          <cell r="B23">
            <v>44105</v>
          </cell>
          <cell r="C23">
            <v>177048.27013166959</v>
          </cell>
          <cell r="D23">
            <v>1606.6555341487103</v>
          </cell>
          <cell r="E23">
            <v>0</v>
          </cell>
          <cell r="F23">
            <v>1606.6555341487103</v>
          </cell>
          <cell r="G23">
            <v>573.87395838063776</v>
          </cell>
          <cell r="H23">
            <v>1032.7815757680726</v>
          </cell>
          <cell r="I23">
            <v>176474.39617328896</v>
          </cell>
        </row>
        <row r="24">
          <cell r="A24">
            <v>5</v>
          </cell>
          <cell r="B24">
            <v>44136</v>
          </cell>
          <cell r="C24">
            <v>176474.39617328896</v>
          </cell>
          <cell r="D24">
            <v>1606.6555341487103</v>
          </cell>
          <cell r="E24">
            <v>0</v>
          </cell>
          <cell r="F24">
            <v>1606.6555341487103</v>
          </cell>
          <cell r="G24">
            <v>577.22155647119143</v>
          </cell>
          <cell r="H24">
            <v>1029.4339776775189</v>
          </cell>
          <cell r="I24">
            <v>175897.17461681776</v>
          </cell>
        </row>
        <row r="25">
          <cell r="A25">
            <v>6</v>
          </cell>
          <cell r="B25">
            <v>44166</v>
          </cell>
          <cell r="C25">
            <v>175897.17461681776</v>
          </cell>
          <cell r="D25">
            <v>1606.6555341487103</v>
          </cell>
          <cell r="E25">
            <v>0</v>
          </cell>
          <cell r="F25">
            <v>1606.6555341487103</v>
          </cell>
          <cell r="G25">
            <v>580.58868221727334</v>
          </cell>
          <cell r="H25">
            <v>1026.066851931437</v>
          </cell>
          <cell r="I25">
            <v>175316.5859346005</v>
          </cell>
        </row>
        <row r="26">
          <cell r="A26">
            <v>7</v>
          </cell>
          <cell r="B26">
            <v>44197</v>
          </cell>
          <cell r="C26">
            <v>175316.5859346005</v>
          </cell>
          <cell r="D26">
            <v>1606.6555341487103</v>
          </cell>
          <cell r="E26">
            <v>0</v>
          </cell>
          <cell r="F26">
            <v>1606.6555341487103</v>
          </cell>
          <cell r="G26">
            <v>583.97544953020736</v>
          </cell>
          <cell r="H26">
            <v>1022.680084618503</v>
          </cell>
          <cell r="I26">
            <v>174732.6104850703</v>
          </cell>
        </row>
        <row r="27">
          <cell r="A27">
            <v>8</v>
          </cell>
          <cell r="B27">
            <v>44228</v>
          </cell>
          <cell r="C27">
            <v>174732.6104850703</v>
          </cell>
          <cell r="D27">
            <v>1606.6555341487103</v>
          </cell>
          <cell r="E27">
            <v>0</v>
          </cell>
          <cell r="F27">
            <v>1606.6555341487103</v>
          </cell>
          <cell r="G27">
            <v>587.38197298580019</v>
          </cell>
          <cell r="H27">
            <v>1019.2735611629101</v>
          </cell>
          <cell r="I27">
            <v>174145.22851208449</v>
          </cell>
        </row>
        <row r="28">
          <cell r="A28">
            <v>9</v>
          </cell>
          <cell r="B28">
            <v>44256</v>
          </cell>
          <cell r="C28">
            <v>174145.22851208449</v>
          </cell>
          <cell r="D28">
            <v>1606.6555341487103</v>
          </cell>
          <cell r="E28">
            <v>0</v>
          </cell>
          <cell r="F28">
            <v>1606.6555341487103</v>
          </cell>
          <cell r="G28">
            <v>590.80836782821746</v>
          </cell>
          <cell r="H28">
            <v>1015.8471663204929</v>
          </cell>
          <cell r="I28">
            <v>173554.42014425626</v>
          </cell>
        </row>
        <row r="29">
          <cell r="A29">
            <v>10</v>
          </cell>
          <cell r="B29">
            <v>44287</v>
          </cell>
          <cell r="C29">
            <v>173554.42014425626</v>
          </cell>
          <cell r="D29">
            <v>1606.6555341487103</v>
          </cell>
          <cell r="E29">
            <v>0</v>
          </cell>
          <cell r="F29">
            <v>1606.6555341487103</v>
          </cell>
          <cell r="G29">
            <v>594.25474997388199</v>
          </cell>
          <cell r="H29">
            <v>1012.4007841748283</v>
          </cell>
          <cell r="I29">
            <v>172960.16539428238</v>
          </cell>
        </row>
        <row r="30">
          <cell r="A30">
            <v>11</v>
          </cell>
          <cell r="B30">
            <v>44317</v>
          </cell>
          <cell r="C30">
            <v>172960.16539428238</v>
          </cell>
          <cell r="D30">
            <v>1606.6555341487103</v>
          </cell>
          <cell r="E30">
            <v>0</v>
          </cell>
          <cell r="F30">
            <v>1606.6555341487103</v>
          </cell>
          <cell r="G30">
            <v>597.72123601539636</v>
          </cell>
          <cell r="H30">
            <v>1008.934298133314</v>
          </cell>
          <cell r="I30">
            <v>172362.44415826697</v>
          </cell>
        </row>
        <row r="31">
          <cell r="A31">
            <v>12</v>
          </cell>
          <cell r="B31">
            <v>44348</v>
          </cell>
          <cell r="C31">
            <v>172362.44415826697</v>
          </cell>
          <cell r="D31">
            <v>1606.6555341487103</v>
          </cell>
          <cell r="E31">
            <v>0</v>
          </cell>
          <cell r="F31">
            <v>1606.6555341487103</v>
          </cell>
          <cell r="G31">
            <v>601.20794322548625</v>
          </cell>
          <cell r="H31">
            <v>1005.4475909232241</v>
          </cell>
          <cell r="I31">
            <v>171761.23621504148</v>
          </cell>
        </row>
        <row r="32">
          <cell r="A32">
            <v>13</v>
          </cell>
          <cell r="B32">
            <v>44378</v>
          </cell>
          <cell r="C32">
            <v>171761.23621504148</v>
          </cell>
          <cell r="D32">
            <v>1606.6555341487103</v>
          </cell>
          <cell r="E32">
            <v>0</v>
          </cell>
          <cell r="F32">
            <v>1606.6555341487103</v>
          </cell>
          <cell r="G32">
            <v>604.71498956096832</v>
          </cell>
          <cell r="H32">
            <v>1001.940544587742</v>
          </cell>
          <cell r="I32">
            <v>171156.52122548051</v>
          </cell>
        </row>
        <row r="33">
          <cell r="A33">
            <v>14</v>
          </cell>
          <cell r="B33">
            <v>44409</v>
          </cell>
          <cell r="C33">
            <v>171156.52122548051</v>
          </cell>
          <cell r="D33">
            <v>1606.6555341487103</v>
          </cell>
          <cell r="E33">
            <v>0</v>
          </cell>
          <cell r="F33">
            <v>1606.6555341487103</v>
          </cell>
          <cell r="G33">
            <v>608.24249366674053</v>
          </cell>
          <cell r="H33">
            <v>998.4130404819698</v>
          </cell>
          <cell r="I33">
            <v>170548.27873181377</v>
          </cell>
        </row>
        <row r="34">
          <cell r="A34">
            <v>15</v>
          </cell>
          <cell r="B34">
            <v>44440</v>
          </cell>
          <cell r="C34">
            <v>170548.27873181377</v>
          </cell>
          <cell r="D34">
            <v>1606.6555341487103</v>
          </cell>
          <cell r="E34">
            <v>0</v>
          </cell>
          <cell r="F34">
            <v>1606.6555341487103</v>
          </cell>
          <cell r="G34">
            <v>611.79057487979651</v>
          </cell>
          <cell r="H34">
            <v>994.86495926891382</v>
          </cell>
          <cell r="I34">
            <v>169936.48815693398</v>
          </cell>
        </row>
        <row r="35">
          <cell r="A35">
            <v>16</v>
          </cell>
          <cell r="B35">
            <v>44470</v>
          </cell>
          <cell r="C35">
            <v>169936.48815693398</v>
          </cell>
          <cell r="D35">
            <v>1606.6555341487103</v>
          </cell>
          <cell r="E35">
            <v>0</v>
          </cell>
          <cell r="F35">
            <v>1606.6555341487103</v>
          </cell>
          <cell r="G35">
            <v>615.35935323326214</v>
          </cell>
          <cell r="H35">
            <v>991.29618091544819</v>
          </cell>
          <cell r="I35">
            <v>169321.1288037007</v>
          </cell>
        </row>
        <row r="36">
          <cell r="A36">
            <v>17</v>
          </cell>
          <cell r="B36">
            <v>44501</v>
          </cell>
          <cell r="C36">
            <v>169321.1288037007</v>
          </cell>
          <cell r="D36">
            <v>1606.6555341487103</v>
          </cell>
          <cell r="E36">
            <v>0</v>
          </cell>
          <cell r="F36">
            <v>1606.6555341487103</v>
          </cell>
          <cell r="G36">
            <v>618.94894946045611</v>
          </cell>
          <cell r="H36">
            <v>987.70658468825422</v>
          </cell>
          <cell r="I36">
            <v>168702.17985424024</v>
          </cell>
        </row>
        <row r="37">
          <cell r="A37">
            <v>18</v>
          </cell>
          <cell r="B37">
            <v>44531</v>
          </cell>
          <cell r="C37">
            <v>168702.17985424024</v>
          </cell>
          <cell r="D37">
            <v>1606.6555341487103</v>
          </cell>
          <cell r="E37">
            <v>0</v>
          </cell>
          <cell r="F37">
            <v>1606.6555341487103</v>
          </cell>
          <cell r="G37">
            <v>622.55948499897545</v>
          </cell>
          <cell r="H37">
            <v>984.09604914973488</v>
          </cell>
          <cell r="I37">
            <v>168079.62036924125</v>
          </cell>
        </row>
        <row r="38">
          <cell r="A38">
            <v>19</v>
          </cell>
          <cell r="B38">
            <v>44562</v>
          </cell>
          <cell r="C38">
            <v>168079.62036924125</v>
          </cell>
          <cell r="D38">
            <v>1606.6555341487103</v>
          </cell>
          <cell r="E38">
            <v>0</v>
          </cell>
          <cell r="F38">
            <v>1606.6555341487103</v>
          </cell>
          <cell r="G38">
            <v>626.19108199480286</v>
          </cell>
          <cell r="H38">
            <v>980.46445215390747</v>
          </cell>
          <cell r="I38">
            <v>167453.42928724646</v>
          </cell>
        </row>
        <row r="39">
          <cell r="A39">
            <v>20</v>
          </cell>
          <cell r="B39">
            <v>44593</v>
          </cell>
          <cell r="C39">
            <v>167453.42928724646</v>
          </cell>
          <cell r="D39">
            <v>1606.6555341487103</v>
          </cell>
          <cell r="E39">
            <v>0</v>
          </cell>
          <cell r="F39">
            <v>1606.6555341487103</v>
          </cell>
          <cell r="G39">
            <v>629.84386330643918</v>
          </cell>
          <cell r="H39">
            <v>976.81167084227116</v>
          </cell>
          <cell r="I39">
            <v>166823.58542394001</v>
          </cell>
        </row>
        <row r="40">
          <cell r="A40">
            <v>21</v>
          </cell>
          <cell r="B40">
            <v>44621</v>
          </cell>
          <cell r="C40">
            <v>166823.58542394001</v>
          </cell>
          <cell r="D40">
            <v>1606.6555341487103</v>
          </cell>
          <cell r="E40">
            <v>0</v>
          </cell>
          <cell r="F40">
            <v>1606.6555341487103</v>
          </cell>
          <cell r="G40">
            <v>633.51795250906014</v>
          </cell>
          <cell r="H40">
            <v>973.13758163965019</v>
          </cell>
          <cell r="I40">
            <v>166190.06747143096</v>
          </cell>
        </row>
        <row r="41">
          <cell r="A41">
            <v>22</v>
          </cell>
          <cell r="B41">
            <v>44652</v>
          </cell>
          <cell r="C41">
            <v>166190.06747143096</v>
          </cell>
          <cell r="D41">
            <v>1606.6555341487103</v>
          </cell>
          <cell r="E41">
            <v>0</v>
          </cell>
          <cell r="F41">
            <v>1606.6555341487103</v>
          </cell>
          <cell r="G41">
            <v>637.21347389869629</v>
          </cell>
          <cell r="H41">
            <v>969.44206025001404</v>
          </cell>
          <cell r="I41">
            <v>165552.85399753225</v>
          </cell>
        </row>
        <row r="42">
          <cell r="A42">
            <v>23</v>
          </cell>
          <cell r="B42">
            <v>44682</v>
          </cell>
          <cell r="C42">
            <v>165552.85399753225</v>
          </cell>
          <cell r="D42">
            <v>1606.6555341487103</v>
          </cell>
          <cell r="E42">
            <v>0</v>
          </cell>
          <cell r="F42">
            <v>1606.6555341487103</v>
          </cell>
          <cell r="G42">
            <v>640.93055249643874</v>
          </cell>
          <cell r="H42">
            <v>965.72498165227159</v>
          </cell>
          <cell r="I42">
            <v>164911.92344503582</v>
          </cell>
        </row>
        <row r="43">
          <cell r="A43">
            <v>24</v>
          </cell>
          <cell r="B43">
            <v>44713</v>
          </cell>
          <cell r="C43">
            <v>164911.92344503582</v>
          </cell>
          <cell r="D43">
            <v>1606.6555341487103</v>
          </cell>
          <cell r="E43">
            <v>0</v>
          </cell>
          <cell r="F43">
            <v>1606.6555341487103</v>
          </cell>
          <cell r="G43">
            <v>644.66931405266791</v>
          </cell>
          <cell r="H43">
            <v>961.98622009604242</v>
          </cell>
          <cell r="I43">
            <v>164267.25413098314</v>
          </cell>
        </row>
        <row r="44">
          <cell r="A44">
            <v>25</v>
          </cell>
          <cell r="B44">
            <v>44743</v>
          </cell>
          <cell r="C44">
            <v>164267.25413098314</v>
          </cell>
          <cell r="D44">
            <v>1606.6555341487103</v>
          </cell>
          <cell r="E44">
            <v>0</v>
          </cell>
          <cell r="F44">
            <v>1606.6555341487103</v>
          </cell>
          <cell r="G44">
            <v>648.42988505130859</v>
          </cell>
          <cell r="H44">
            <v>958.22564909740174</v>
          </cell>
          <cell r="I44">
            <v>163618.82424593184</v>
          </cell>
        </row>
        <row r="45">
          <cell r="A45">
            <v>26</v>
          </cell>
          <cell r="B45">
            <v>44774</v>
          </cell>
          <cell r="C45">
            <v>163618.82424593184</v>
          </cell>
          <cell r="D45">
            <v>1606.6555341487103</v>
          </cell>
          <cell r="E45">
            <v>0</v>
          </cell>
          <cell r="F45">
            <v>1606.6555341487103</v>
          </cell>
          <cell r="G45">
            <v>652.21239271410775</v>
          </cell>
          <cell r="H45">
            <v>954.44314143460258</v>
          </cell>
          <cell r="I45">
            <v>162966.61185321774</v>
          </cell>
        </row>
        <row r="46">
          <cell r="A46">
            <v>27</v>
          </cell>
          <cell r="B46">
            <v>44805</v>
          </cell>
          <cell r="C46">
            <v>162966.61185321774</v>
          </cell>
          <cell r="D46">
            <v>1606.6555341487103</v>
          </cell>
          <cell r="E46">
            <v>0</v>
          </cell>
          <cell r="F46">
            <v>1606.6555341487103</v>
          </cell>
          <cell r="G46">
            <v>656.01696500494006</v>
          </cell>
          <cell r="H46">
            <v>950.63856914377027</v>
          </cell>
          <cell r="I46">
            <v>162310.5948882128</v>
          </cell>
        </row>
        <row r="47">
          <cell r="A47">
            <v>28</v>
          </cell>
          <cell r="B47">
            <v>44835</v>
          </cell>
          <cell r="C47">
            <v>162310.5948882128</v>
          </cell>
          <cell r="D47">
            <v>1606.6555341487103</v>
          </cell>
          <cell r="E47">
            <v>0</v>
          </cell>
          <cell r="F47">
            <v>1606.6555341487103</v>
          </cell>
          <cell r="G47">
            <v>659.84373063413557</v>
          </cell>
          <cell r="H47">
            <v>946.81180351457476</v>
          </cell>
          <cell r="I47">
            <v>161650.75115757866</v>
          </cell>
        </row>
        <row r="48">
          <cell r="A48">
            <v>29</v>
          </cell>
          <cell r="B48">
            <v>44866</v>
          </cell>
          <cell r="C48">
            <v>161650.75115757866</v>
          </cell>
          <cell r="D48">
            <v>1606.6555341487103</v>
          </cell>
          <cell r="E48">
            <v>0</v>
          </cell>
          <cell r="F48">
            <v>1606.6555341487103</v>
          </cell>
          <cell r="G48">
            <v>663.6928190628347</v>
          </cell>
          <cell r="H48">
            <v>942.96271508587563</v>
          </cell>
          <cell r="I48">
            <v>160987.05833851584</v>
          </cell>
        </row>
        <row r="49">
          <cell r="A49">
            <v>30</v>
          </cell>
          <cell r="B49">
            <v>44896</v>
          </cell>
          <cell r="C49">
            <v>160987.05833851584</v>
          </cell>
          <cell r="D49">
            <v>1606.6555341487103</v>
          </cell>
          <cell r="E49">
            <v>0</v>
          </cell>
          <cell r="F49">
            <v>1606.6555341487103</v>
          </cell>
          <cell r="G49">
            <v>667.56436050736795</v>
          </cell>
          <cell r="H49">
            <v>939.09117364134238</v>
          </cell>
          <cell r="I49">
            <v>160319.49397800848</v>
          </cell>
        </row>
        <row r="50">
          <cell r="A50">
            <v>31</v>
          </cell>
          <cell r="B50">
            <v>44927</v>
          </cell>
          <cell r="C50">
            <v>160319.49397800848</v>
          </cell>
          <cell r="D50">
            <v>1606.6555341487103</v>
          </cell>
          <cell r="E50">
            <v>0</v>
          </cell>
          <cell r="F50">
            <v>1606.6555341487103</v>
          </cell>
          <cell r="G50">
            <v>671.45848594366078</v>
          </cell>
          <cell r="H50">
            <v>935.19704820504955</v>
          </cell>
          <cell r="I50">
            <v>159648.03549206481</v>
          </cell>
        </row>
        <row r="51">
          <cell r="A51">
            <v>32</v>
          </cell>
          <cell r="B51">
            <v>44958</v>
          </cell>
          <cell r="C51">
            <v>159648.03549206481</v>
          </cell>
          <cell r="D51">
            <v>1606.6555341487103</v>
          </cell>
          <cell r="E51">
            <v>0</v>
          </cell>
          <cell r="F51">
            <v>1606.6555341487103</v>
          </cell>
          <cell r="G51">
            <v>675.37532711166546</v>
          </cell>
          <cell r="H51">
            <v>931.28020703704487</v>
          </cell>
          <cell r="I51">
            <v>158972.66016495315</v>
          </cell>
        </row>
        <row r="52">
          <cell r="A52">
            <v>33</v>
          </cell>
          <cell r="B52">
            <v>44986</v>
          </cell>
          <cell r="C52">
            <v>158972.66016495315</v>
          </cell>
          <cell r="D52">
            <v>1606.6555341487103</v>
          </cell>
          <cell r="E52">
            <v>0</v>
          </cell>
          <cell r="F52">
            <v>1606.6555341487103</v>
          </cell>
          <cell r="G52">
            <v>679.31501651981682</v>
          </cell>
          <cell r="H52">
            <v>927.34051762889351</v>
          </cell>
          <cell r="I52">
            <v>158293.34514843332</v>
          </cell>
        </row>
        <row r="53">
          <cell r="A53">
            <v>34</v>
          </cell>
          <cell r="B53">
            <v>45017</v>
          </cell>
          <cell r="C53">
            <v>158293.34514843332</v>
          </cell>
          <cell r="D53">
            <v>1606.6555341487103</v>
          </cell>
          <cell r="E53">
            <v>0</v>
          </cell>
          <cell r="F53">
            <v>1606.6555341487103</v>
          </cell>
          <cell r="G53">
            <v>683.27768744951595</v>
          </cell>
          <cell r="H53">
            <v>923.37784669919438</v>
          </cell>
          <cell r="I53">
            <v>157610.06746098382</v>
          </cell>
        </row>
        <row r="54">
          <cell r="A54">
            <v>35</v>
          </cell>
          <cell r="B54">
            <v>45047</v>
          </cell>
          <cell r="C54">
            <v>157610.06746098382</v>
          </cell>
          <cell r="D54">
            <v>1606.6555341487103</v>
          </cell>
          <cell r="E54">
            <v>0</v>
          </cell>
          <cell r="F54">
            <v>1606.6555341487103</v>
          </cell>
          <cell r="G54">
            <v>687.26347395963796</v>
          </cell>
          <cell r="H54">
            <v>919.39206018907237</v>
          </cell>
          <cell r="I54">
            <v>156922.80398702418</v>
          </cell>
        </row>
        <row r="55">
          <cell r="A55">
            <v>36</v>
          </cell>
          <cell r="B55">
            <v>45078</v>
          </cell>
          <cell r="C55">
            <v>156922.80398702418</v>
          </cell>
          <cell r="D55">
            <v>1606.6555341487103</v>
          </cell>
          <cell r="E55">
            <v>0</v>
          </cell>
          <cell r="F55">
            <v>1606.6555341487103</v>
          </cell>
          <cell r="G55">
            <v>691.27251089106926</v>
          </cell>
          <cell r="H55">
            <v>915.38302325764107</v>
          </cell>
          <cell r="I55">
            <v>156231.5314761331</v>
          </cell>
        </row>
        <row r="56">
          <cell r="A56">
            <v>37</v>
          </cell>
          <cell r="B56">
            <v>45108</v>
          </cell>
          <cell r="C56">
            <v>156231.5314761331</v>
          </cell>
          <cell r="D56">
            <v>1606.6555341487103</v>
          </cell>
          <cell r="E56">
            <v>0</v>
          </cell>
          <cell r="F56">
            <v>1606.6555341487103</v>
          </cell>
          <cell r="G56">
            <v>695.30493387126728</v>
          </cell>
          <cell r="H56">
            <v>911.35060027744305</v>
          </cell>
          <cell r="I56">
            <v>155536.22654226184</v>
          </cell>
        </row>
        <row r="57">
          <cell r="A57">
            <v>38</v>
          </cell>
          <cell r="B57">
            <v>45139</v>
          </cell>
          <cell r="C57">
            <v>155536.22654226184</v>
          </cell>
          <cell r="D57">
            <v>1606.6555341487103</v>
          </cell>
          <cell r="E57">
            <v>0</v>
          </cell>
          <cell r="F57">
            <v>1606.6555341487103</v>
          </cell>
          <cell r="G57">
            <v>699.36087931884947</v>
          </cell>
          <cell r="H57">
            <v>907.29465482986086</v>
          </cell>
          <cell r="I57">
            <v>154836.86566294299</v>
          </cell>
        </row>
        <row r="58">
          <cell r="A58">
            <v>39</v>
          </cell>
          <cell r="B58">
            <v>45170</v>
          </cell>
          <cell r="C58">
            <v>154836.86566294299</v>
          </cell>
          <cell r="D58">
            <v>1606.6555341487103</v>
          </cell>
          <cell r="E58">
            <v>0</v>
          </cell>
          <cell r="F58">
            <v>1606.6555341487103</v>
          </cell>
          <cell r="G58">
            <v>703.44048444820942</v>
          </cell>
          <cell r="H58">
            <v>903.21504970050091</v>
          </cell>
          <cell r="I58">
            <v>154133.42517849477</v>
          </cell>
        </row>
        <row r="59">
          <cell r="A59">
            <v>40</v>
          </cell>
          <cell r="B59">
            <v>45200</v>
          </cell>
          <cell r="C59">
            <v>154133.42517849477</v>
          </cell>
          <cell r="D59">
            <v>1606.6555341487103</v>
          </cell>
          <cell r="E59">
            <v>0</v>
          </cell>
          <cell r="F59">
            <v>1606.6555341487103</v>
          </cell>
          <cell r="G59">
            <v>707.54388727415733</v>
          </cell>
          <cell r="H59">
            <v>899.111646874553</v>
          </cell>
          <cell r="I59">
            <v>153425.8812912206</v>
          </cell>
        </row>
        <row r="60">
          <cell r="A60">
            <v>41</v>
          </cell>
          <cell r="B60">
            <v>45231</v>
          </cell>
          <cell r="C60">
            <v>153425.8812912206</v>
          </cell>
          <cell r="D60">
            <v>1606.6555341487103</v>
          </cell>
          <cell r="E60">
            <v>0</v>
          </cell>
          <cell r="F60">
            <v>1606.6555341487103</v>
          </cell>
          <cell r="G60">
            <v>711.67122661659016</v>
          </cell>
          <cell r="H60">
            <v>894.98430753212017</v>
          </cell>
          <cell r="I60">
            <v>152714.21006460401</v>
          </cell>
        </row>
        <row r="61">
          <cell r="A61">
            <v>42</v>
          </cell>
          <cell r="B61">
            <v>45261</v>
          </cell>
          <cell r="C61">
            <v>152714.21006460401</v>
          </cell>
          <cell r="D61">
            <v>1606.6555341487103</v>
          </cell>
          <cell r="E61">
            <v>0</v>
          </cell>
          <cell r="F61">
            <v>1606.6555341487103</v>
          </cell>
          <cell r="G61">
            <v>715.8226421051869</v>
          </cell>
          <cell r="H61">
            <v>890.83289204352343</v>
          </cell>
          <cell r="I61">
            <v>151998.38742249881</v>
          </cell>
        </row>
        <row r="62">
          <cell r="A62">
            <v>43</v>
          </cell>
          <cell r="B62">
            <v>45292</v>
          </cell>
          <cell r="C62">
            <v>151998.38742249881</v>
          </cell>
          <cell r="D62">
            <v>1606.6555341487103</v>
          </cell>
          <cell r="E62">
            <v>0</v>
          </cell>
          <cell r="F62">
            <v>1606.6555341487103</v>
          </cell>
          <cell r="G62">
            <v>719.99827418413383</v>
          </cell>
          <cell r="H62">
            <v>886.6572599645765</v>
          </cell>
          <cell r="I62">
            <v>151278.38914831469</v>
          </cell>
        </row>
        <row r="63">
          <cell r="A63">
            <v>44</v>
          </cell>
          <cell r="B63">
            <v>45323</v>
          </cell>
          <cell r="C63">
            <v>151278.38914831469</v>
          </cell>
          <cell r="D63">
            <v>1606.6555341487103</v>
          </cell>
          <cell r="E63">
            <v>0</v>
          </cell>
          <cell r="F63">
            <v>1606.6555341487103</v>
          </cell>
          <cell r="G63">
            <v>724.1982641168745</v>
          </cell>
          <cell r="H63">
            <v>882.45727003183583</v>
          </cell>
          <cell r="I63">
            <v>150554.1908841978</v>
          </cell>
        </row>
        <row r="64">
          <cell r="A64">
            <v>45</v>
          </cell>
          <cell r="B64">
            <v>45352</v>
          </cell>
          <cell r="C64">
            <v>150554.1908841978</v>
          </cell>
          <cell r="D64">
            <v>1606.6555341487103</v>
          </cell>
          <cell r="E64">
            <v>0</v>
          </cell>
          <cell r="F64">
            <v>1606.6555341487103</v>
          </cell>
          <cell r="G64">
            <v>728.42275399088965</v>
          </cell>
          <cell r="H64">
            <v>878.23278015782068</v>
          </cell>
          <cell r="I64">
            <v>149825.76813020691</v>
          </cell>
        </row>
        <row r="65">
          <cell r="A65">
            <v>46</v>
          </cell>
          <cell r="B65">
            <v>45383</v>
          </cell>
          <cell r="C65">
            <v>149825.76813020691</v>
          </cell>
          <cell r="D65">
            <v>1606.6555341487103</v>
          </cell>
          <cell r="E65">
            <v>0</v>
          </cell>
          <cell r="F65">
            <v>1606.6555341487103</v>
          </cell>
          <cell r="G65">
            <v>732.67188672250325</v>
          </cell>
          <cell r="H65">
            <v>873.98364742620709</v>
          </cell>
          <cell r="I65">
            <v>149093.09624348441</v>
          </cell>
        </row>
        <row r="66">
          <cell r="A66">
            <v>47</v>
          </cell>
          <cell r="B66">
            <v>45413</v>
          </cell>
          <cell r="C66">
            <v>149093.09624348441</v>
          </cell>
          <cell r="D66">
            <v>1606.6555341487103</v>
          </cell>
          <cell r="E66">
            <v>0</v>
          </cell>
          <cell r="F66">
            <v>1606.6555341487103</v>
          </cell>
          <cell r="G66">
            <v>736.9458060617178</v>
          </cell>
          <cell r="H66">
            <v>869.70972808699253</v>
          </cell>
          <cell r="I66">
            <v>148356.15043742271</v>
          </cell>
        </row>
        <row r="67">
          <cell r="A67">
            <v>48</v>
          </cell>
          <cell r="B67">
            <v>45444</v>
          </cell>
          <cell r="C67">
            <v>148356.15043742271</v>
          </cell>
          <cell r="D67">
            <v>1606.6555341487103</v>
          </cell>
          <cell r="E67">
            <v>0</v>
          </cell>
          <cell r="F67">
            <v>1606.6555341487103</v>
          </cell>
          <cell r="G67">
            <v>741.24465659707778</v>
          </cell>
          <cell r="H67">
            <v>865.41087755163255</v>
          </cell>
          <cell r="I67">
            <v>147614.90578082562</v>
          </cell>
        </row>
        <row r="68">
          <cell r="A68">
            <v>49</v>
          </cell>
          <cell r="B68">
            <v>45474</v>
          </cell>
          <cell r="C68">
            <v>147614.90578082562</v>
          </cell>
          <cell r="D68">
            <v>1606.6555341487103</v>
          </cell>
          <cell r="E68">
            <v>0</v>
          </cell>
          <cell r="F68">
            <v>1606.6555341487103</v>
          </cell>
          <cell r="G68">
            <v>745.56858376056084</v>
          </cell>
          <cell r="H68">
            <v>861.08695038814949</v>
          </cell>
          <cell r="I68">
            <v>146869.33719706506</v>
          </cell>
        </row>
        <row r="69">
          <cell r="A69">
            <v>50</v>
          </cell>
          <cell r="B69">
            <v>45505</v>
          </cell>
          <cell r="C69">
            <v>146869.33719706506</v>
          </cell>
          <cell r="D69">
            <v>1606.6555341487103</v>
          </cell>
          <cell r="E69">
            <v>0</v>
          </cell>
          <cell r="F69">
            <v>1606.6555341487103</v>
          </cell>
          <cell r="G69">
            <v>749.91773383249733</v>
          </cell>
          <cell r="H69">
            <v>856.737800316213</v>
          </cell>
          <cell r="I69">
            <v>146119.41946323257</v>
          </cell>
        </row>
        <row r="70">
          <cell r="A70">
            <v>51</v>
          </cell>
          <cell r="B70">
            <v>45536</v>
          </cell>
          <cell r="C70">
            <v>146119.41946323257</v>
          </cell>
          <cell r="D70">
            <v>1606.6555341487103</v>
          </cell>
          <cell r="E70">
            <v>0</v>
          </cell>
          <cell r="F70">
            <v>1606.6555341487103</v>
          </cell>
          <cell r="G70">
            <v>754.29225394652019</v>
          </cell>
          <cell r="H70">
            <v>852.36328020219014</v>
          </cell>
          <cell r="I70">
            <v>145365.12720928606</v>
          </cell>
        </row>
        <row r="71">
          <cell r="A71">
            <v>52</v>
          </cell>
          <cell r="B71">
            <v>45566</v>
          </cell>
          <cell r="C71">
            <v>145365.12720928606</v>
          </cell>
          <cell r="D71">
            <v>1606.6555341487103</v>
          </cell>
          <cell r="E71">
            <v>0</v>
          </cell>
          <cell r="F71">
            <v>1606.6555341487103</v>
          </cell>
          <cell r="G71">
            <v>758.69229209454159</v>
          </cell>
          <cell r="H71">
            <v>847.96324205416875</v>
          </cell>
          <cell r="I71">
            <v>144606.43491719151</v>
          </cell>
        </row>
        <row r="72">
          <cell r="A72">
            <v>53</v>
          </cell>
          <cell r="B72">
            <v>45597</v>
          </cell>
          <cell r="C72">
            <v>144606.43491719151</v>
          </cell>
          <cell r="D72">
            <v>1606.6555341487103</v>
          </cell>
          <cell r="E72">
            <v>0</v>
          </cell>
          <cell r="F72">
            <v>1606.6555341487103</v>
          </cell>
          <cell r="G72">
            <v>763.11799713175981</v>
          </cell>
          <cell r="H72">
            <v>843.53753701695052</v>
          </cell>
          <cell r="I72">
            <v>143843.31692005976</v>
          </cell>
        </row>
        <row r="73">
          <cell r="A73">
            <v>54</v>
          </cell>
          <cell r="B73">
            <v>45627</v>
          </cell>
          <cell r="C73">
            <v>143843.31692005976</v>
          </cell>
          <cell r="D73">
            <v>1606.6555341487103</v>
          </cell>
          <cell r="E73">
            <v>0</v>
          </cell>
          <cell r="F73">
            <v>1606.6555341487103</v>
          </cell>
          <cell r="G73">
            <v>767.56951878169491</v>
          </cell>
          <cell r="H73">
            <v>839.08601536701542</v>
          </cell>
          <cell r="I73">
            <v>143075.74740127806</v>
          </cell>
        </row>
        <row r="74">
          <cell r="A74">
            <v>55</v>
          </cell>
          <cell r="B74">
            <v>45658</v>
          </cell>
          <cell r="C74">
            <v>143075.74740127806</v>
          </cell>
          <cell r="D74">
            <v>1606.6555341487103</v>
          </cell>
          <cell r="E74">
            <v>0</v>
          </cell>
          <cell r="F74">
            <v>1606.6555341487103</v>
          </cell>
          <cell r="G74">
            <v>772.04700764125494</v>
          </cell>
          <cell r="H74">
            <v>834.60852650745539</v>
          </cell>
          <cell r="I74">
            <v>142303.7003936368</v>
          </cell>
        </row>
        <row r="75">
          <cell r="A75">
            <v>56</v>
          </cell>
          <cell r="B75">
            <v>45689</v>
          </cell>
          <cell r="C75">
            <v>142303.7003936368</v>
          </cell>
          <cell r="D75">
            <v>1606.6555341487103</v>
          </cell>
          <cell r="E75">
            <v>0</v>
          </cell>
          <cell r="F75">
            <v>1606.6555341487103</v>
          </cell>
          <cell r="G75">
            <v>776.55061518582886</v>
          </cell>
          <cell r="H75">
            <v>830.10491896288147</v>
          </cell>
          <cell r="I75">
            <v>141527.14977845096</v>
          </cell>
        </row>
        <row r="76">
          <cell r="A76">
            <v>57</v>
          </cell>
          <cell r="B76">
            <v>45717</v>
          </cell>
          <cell r="C76">
            <v>141527.14977845096</v>
          </cell>
          <cell r="D76">
            <v>1606.6555341487103</v>
          </cell>
          <cell r="E76">
            <v>0</v>
          </cell>
          <cell r="F76">
            <v>1606.6555341487103</v>
          </cell>
          <cell r="G76">
            <v>781.08049377441307</v>
          </cell>
          <cell r="H76">
            <v>825.57504037429726</v>
          </cell>
          <cell r="I76">
            <v>140746.06928467655</v>
          </cell>
        </row>
        <row r="77">
          <cell r="A77">
            <v>58</v>
          </cell>
          <cell r="B77">
            <v>45748</v>
          </cell>
          <cell r="C77">
            <v>140746.06928467655</v>
          </cell>
          <cell r="D77">
            <v>1606.6555341487103</v>
          </cell>
          <cell r="E77">
            <v>0</v>
          </cell>
          <cell r="F77">
            <v>1606.6555341487103</v>
          </cell>
          <cell r="G77">
            <v>785.63679665476377</v>
          </cell>
          <cell r="H77">
            <v>821.01873749394656</v>
          </cell>
          <cell r="I77">
            <v>139960.43248802179</v>
          </cell>
        </row>
        <row r="78">
          <cell r="A78">
            <v>59</v>
          </cell>
          <cell r="B78">
            <v>45778</v>
          </cell>
          <cell r="C78">
            <v>139960.43248802179</v>
          </cell>
          <cell r="D78">
            <v>1606.6555341487103</v>
          </cell>
          <cell r="E78">
            <v>0</v>
          </cell>
          <cell r="F78">
            <v>1606.6555341487103</v>
          </cell>
          <cell r="G78">
            <v>790.21967796858314</v>
          </cell>
          <cell r="H78">
            <v>816.43585618012719</v>
          </cell>
          <cell r="I78">
            <v>139170.2128100532</v>
          </cell>
        </row>
        <row r="79">
          <cell r="A79">
            <v>60</v>
          </cell>
          <cell r="B79">
            <v>45809</v>
          </cell>
          <cell r="C79">
            <v>139170.2128100532</v>
          </cell>
          <cell r="D79">
            <v>1606.6555341487103</v>
          </cell>
          <cell r="E79">
            <v>0</v>
          </cell>
          <cell r="F79">
            <v>1606.6555341487103</v>
          </cell>
          <cell r="G79">
            <v>794.82929275673325</v>
          </cell>
          <cell r="H79">
            <v>811.82624139197708</v>
          </cell>
          <cell r="I79">
            <v>138375.38351729646</v>
          </cell>
        </row>
        <row r="80">
          <cell r="A80">
            <v>61</v>
          </cell>
          <cell r="B80">
            <v>45839</v>
          </cell>
          <cell r="C80">
            <v>138375.38351729646</v>
          </cell>
          <cell r="D80">
            <v>1606.6555341487103</v>
          </cell>
          <cell r="E80">
            <v>0</v>
          </cell>
          <cell r="F80">
            <v>1606.6555341487103</v>
          </cell>
          <cell r="G80">
            <v>799.465796964481</v>
          </cell>
          <cell r="H80">
            <v>807.18973718422933</v>
          </cell>
          <cell r="I80">
            <v>137575.91772033199</v>
          </cell>
        </row>
        <row r="81">
          <cell r="A81">
            <v>62</v>
          </cell>
          <cell r="B81">
            <v>45870</v>
          </cell>
          <cell r="C81">
            <v>137575.91772033199</v>
          </cell>
          <cell r="D81">
            <v>1606.6555341487103</v>
          </cell>
          <cell r="E81">
            <v>0</v>
          </cell>
          <cell r="F81">
            <v>1606.6555341487103</v>
          </cell>
          <cell r="G81">
            <v>804.12934744677364</v>
          </cell>
          <cell r="H81">
            <v>802.52618670193669</v>
          </cell>
          <cell r="I81">
            <v>136771.7883728852</v>
          </cell>
        </row>
        <row r="82">
          <cell r="A82">
            <v>63</v>
          </cell>
          <cell r="B82">
            <v>45901</v>
          </cell>
          <cell r="C82">
            <v>136771.7883728852</v>
          </cell>
          <cell r="D82">
            <v>1606.6555341487103</v>
          </cell>
          <cell r="E82">
            <v>0</v>
          </cell>
          <cell r="F82">
            <v>1606.6555341487103</v>
          </cell>
          <cell r="G82">
            <v>808.82010197354646</v>
          </cell>
          <cell r="H82">
            <v>797.83543217516387</v>
          </cell>
          <cell r="I82">
            <v>135962.96827091166</v>
          </cell>
        </row>
        <row r="83">
          <cell r="A83">
            <v>64</v>
          </cell>
          <cell r="B83">
            <v>45931</v>
          </cell>
          <cell r="C83">
            <v>135962.96827091166</v>
          </cell>
          <cell r="D83">
            <v>1606.6555341487103</v>
          </cell>
          <cell r="E83">
            <v>0</v>
          </cell>
          <cell r="F83">
            <v>1606.6555341487103</v>
          </cell>
          <cell r="G83">
            <v>813.53821923505882</v>
          </cell>
          <cell r="H83">
            <v>793.11731491365151</v>
          </cell>
          <cell r="I83">
            <v>135149.43005167661</v>
          </cell>
        </row>
        <row r="84">
          <cell r="A84">
            <v>65</v>
          </cell>
          <cell r="B84">
            <v>45962</v>
          </cell>
          <cell r="C84">
            <v>135149.43005167661</v>
          </cell>
          <cell r="D84">
            <v>1606.6555341487103</v>
          </cell>
          <cell r="E84">
            <v>0</v>
          </cell>
          <cell r="F84">
            <v>1606.6555341487103</v>
          </cell>
          <cell r="G84">
            <v>818.28385884726345</v>
          </cell>
          <cell r="H84">
            <v>788.37167530144688</v>
          </cell>
          <cell r="I84">
            <v>134331.14619282936</v>
          </cell>
        </row>
        <row r="85">
          <cell r="A85">
            <v>66</v>
          </cell>
          <cell r="B85">
            <v>45992</v>
          </cell>
          <cell r="C85">
            <v>134331.14619282936</v>
          </cell>
          <cell r="D85">
            <v>1606.6555341487103</v>
          </cell>
          <cell r="E85">
            <v>0</v>
          </cell>
          <cell r="F85">
            <v>1606.6555341487103</v>
          </cell>
          <cell r="G85">
            <v>823.05718135720565</v>
          </cell>
          <cell r="H85">
            <v>783.59835279150468</v>
          </cell>
          <cell r="I85">
            <v>133508.08901147216</v>
          </cell>
        </row>
        <row r="86">
          <cell r="A86">
            <v>67</v>
          </cell>
          <cell r="B86">
            <v>46023</v>
          </cell>
          <cell r="C86">
            <v>133508.08901147216</v>
          </cell>
          <cell r="D86">
            <v>1606.6555341487103</v>
          </cell>
          <cell r="E86">
            <v>0</v>
          </cell>
          <cell r="F86">
            <v>1606.6555341487103</v>
          </cell>
          <cell r="G86">
            <v>827.85834824845608</v>
          </cell>
          <cell r="H86">
            <v>778.79718590025425</v>
          </cell>
          <cell r="I86">
            <v>132680.23066322369</v>
          </cell>
        </row>
        <row r="87">
          <cell r="A87">
            <v>68</v>
          </cell>
          <cell r="B87">
            <v>46054</v>
          </cell>
          <cell r="C87">
            <v>132680.23066322369</v>
          </cell>
          <cell r="D87">
            <v>1606.6555341487103</v>
          </cell>
          <cell r="E87">
            <v>0</v>
          </cell>
          <cell r="F87">
            <v>1606.6555341487103</v>
          </cell>
          <cell r="G87">
            <v>832.68752194657213</v>
          </cell>
          <cell r="H87">
            <v>773.9680122021382</v>
          </cell>
          <cell r="I87">
            <v>131847.54314127713</v>
          </cell>
        </row>
        <row r="88">
          <cell r="A88">
            <v>69</v>
          </cell>
          <cell r="B88">
            <v>46082</v>
          </cell>
          <cell r="C88">
            <v>131847.54314127713</v>
          </cell>
          <cell r="D88">
            <v>1606.6555341487103</v>
          </cell>
          <cell r="E88">
            <v>0</v>
          </cell>
          <cell r="F88">
            <v>1606.6555341487103</v>
          </cell>
          <cell r="G88">
            <v>837.54486582459378</v>
          </cell>
          <cell r="H88">
            <v>769.11066832411655</v>
          </cell>
          <cell r="I88">
            <v>131009.99827545254</v>
          </cell>
        </row>
        <row r="89">
          <cell r="A89">
            <v>70</v>
          </cell>
          <cell r="B89">
            <v>46113</v>
          </cell>
          <cell r="C89">
            <v>131009.99827545254</v>
          </cell>
          <cell r="D89">
            <v>1606.6555341487103</v>
          </cell>
          <cell r="E89">
            <v>0</v>
          </cell>
          <cell r="F89">
            <v>1606.6555341487103</v>
          </cell>
          <cell r="G89">
            <v>842.43054420857038</v>
          </cell>
          <cell r="H89">
            <v>764.22498994013995</v>
          </cell>
          <cell r="I89">
            <v>130167.56773124397</v>
          </cell>
        </row>
        <row r="90">
          <cell r="A90">
            <v>71</v>
          </cell>
          <cell r="B90">
            <v>46143</v>
          </cell>
          <cell r="C90">
            <v>130167.56773124397</v>
          </cell>
          <cell r="D90">
            <v>1606.6555341487103</v>
          </cell>
          <cell r="E90">
            <v>0</v>
          </cell>
          <cell r="F90">
            <v>1606.6555341487103</v>
          </cell>
          <cell r="G90">
            <v>847.34472238312048</v>
          </cell>
          <cell r="H90">
            <v>759.31081176558985</v>
          </cell>
          <cell r="I90">
            <v>129320.22300886085</v>
          </cell>
        </row>
        <row r="91">
          <cell r="A91">
            <v>72</v>
          </cell>
          <cell r="B91">
            <v>46174</v>
          </cell>
          <cell r="C91">
            <v>129320.22300886085</v>
          </cell>
          <cell r="D91">
            <v>1606.6555341487103</v>
          </cell>
          <cell r="E91">
            <v>0</v>
          </cell>
          <cell r="F91">
            <v>1606.6555341487103</v>
          </cell>
          <cell r="G91">
            <v>852.28756659702196</v>
          </cell>
          <cell r="H91">
            <v>754.36796755168837</v>
          </cell>
          <cell r="I91">
            <v>128467.93544226383</v>
          </cell>
        </row>
        <row r="92">
          <cell r="A92">
            <v>73</v>
          </cell>
          <cell r="B92">
            <v>46204</v>
          </cell>
          <cell r="C92">
            <v>128467.93544226383</v>
          </cell>
          <cell r="D92">
            <v>1606.6555341487103</v>
          </cell>
          <cell r="E92">
            <v>0</v>
          </cell>
          <cell r="F92">
            <v>1606.6555341487103</v>
          </cell>
          <cell r="G92">
            <v>857.25924406883792</v>
          </cell>
          <cell r="H92">
            <v>749.39629007987241</v>
          </cell>
          <cell r="I92">
            <v>127610.676198195</v>
          </cell>
        </row>
        <row r="93">
          <cell r="A93">
            <v>74</v>
          </cell>
          <cell r="B93">
            <v>46235</v>
          </cell>
          <cell r="C93">
            <v>127610.676198195</v>
          </cell>
          <cell r="D93">
            <v>1606.6555341487103</v>
          </cell>
          <cell r="E93">
            <v>0</v>
          </cell>
          <cell r="F93">
            <v>1606.6555341487103</v>
          </cell>
          <cell r="G93">
            <v>862.2599229925728</v>
          </cell>
          <cell r="H93">
            <v>744.39561115613753</v>
          </cell>
          <cell r="I93">
            <v>126748.41627520243</v>
          </cell>
        </row>
        <row r="94">
          <cell r="A94">
            <v>75</v>
          </cell>
          <cell r="B94">
            <v>46266</v>
          </cell>
          <cell r="C94">
            <v>126748.41627520243</v>
          </cell>
          <cell r="D94">
            <v>1606.6555341487103</v>
          </cell>
          <cell r="E94">
            <v>0</v>
          </cell>
          <cell r="F94">
            <v>1606.6555341487103</v>
          </cell>
          <cell r="G94">
            <v>867.2897725433628</v>
          </cell>
          <cell r="H94">
            <v>739.36576160534753</v>
          </cell>
          <cell r="I94">
            <v>125881.12650265907</v>
          </cell>
        </row>
        <row r="95">
          <cell r="A95">
            <v>76</v>
          </cell>
          <cell r="B95">
            <v>46296</v>
          </cell>
          <cell r="C95">
            <v>125881.12650265907</v>
          </cell>
          <cell r="D95">
            <v>1606.6555341487103</v>
          </cell>
          <cell r="E95">
            <v>0</v>
          </cell>
          <cell r="F95">
            <v>1606.6555341487103</v>
          </cell>
          <cell r="G95">
            <v>872.34896288319908</v>
          </cell>
          <cell r="H95">
            <v>734.30657126551125</v>
          </cell>
          <cell r="I95">
            <v>125008.77753977587</v>
          </cell>
        </row>
        <row r="96">
          <cell r="A96">
            <v>77</v>
          </cell>
          <cell r="B96">
            <v>46327</v>
          </cell>
          <cell r="C96">
            <v>125008.77753977587</v>
          </cell>
          <cell r="D96">
            <v>1606.6555341487103</v>
          </cell>
          <cell r="E96">
            <v>0</v>
          </cell>
          <cell r="F96">
            <v>1606.6555341487103</v>
          </cell>
          <cell r="G96">
            <v>877.43766516668427</v>
          </cell>
          <cell r="H96">
            <v>729.21786898202606</v>
          </cell>
          <cell r="I96">
            <v>124131.33987460918</v>
          </cell>
        </row>
        <row r="97">
          <cell r="A97">
            <v>78</v>
          </cell>
          <cell r="B97">
            <v>46357</v>
          </cell>
          <cell r="C97">
            <v>124131.33987460918</v>
          </cell>
          <cell r="D97">
            <v>1606.6555341487103</v>
          </cell>
          <cell r="E97">
            <v>0</v>
          </cell>
          <cell r="F97">
            <v>1606.6555341487103</v>
          </cell>
          <cell r="G97">
            <v>882.55605154682337</v>
          </cell>
          <cell r="H97">
            <v>724.09948260188696</v>
          </cell>
          <cell r="I97">
            <v>123248.78382306236</v>
          </cell>
        </row>
        <row r="98">
          <cell r="A98">
            <v>79</v>
          </cell>
          <cell r="B98">
            <v>46388</v>
          </cell>
          <cell r="C98">
            <v>123248.78382306236</v>
          </cell>
          <cell r="D98">
            <v>1606.6555341487103</v>
          </cell>
          <cell r="E98">
            <v>0</v>
          </cell>
          <cell r="F98">
            <v>1606.6555341487103</v>
          </cell>
          <cell r="G98">
            <v>887.70429518084643</v>
          </cell>
          <cell r="H98">
            <v>718.9512389678639</v>
          </cell>
          <cell r="I98">
            <v>122361.07952788152</v>
          </cell>
        </row>
        <row r="99">
          <cell r="A99">
            <v>80</v>
          </cell>
          <cell r="B99">
            <v>46419</v>
          </cell>
          <cell r="C99">
            <v>122361.07952788152</v>
          </cell>
          <cell r="D99">
            <v>1606.6555341487103</v>
          </cell>
          <cell r="E99">
            <v>0</v>
          </cell>
          <cell r="F99">
            <v>1606.6555341487103</v>
          </cell>
          <cell r="G99">
            <v>892.88257023606809</v>
          </cell>
          <cell r="H99">
            <v>713.77296391264224</v>
          </cell>
          <cell r="I99">
            <v>121468.19695764546</v>
          </cell>
        </row>
        <row r="100">
          <cell r="A100">
            <v>81</v>
          </cell>
          <cell r="B100">
            <v>46447</v>
          </cell>
          <cell r="C100">
            <v>121468.19695764546</v>
          </cell>
          <cell r="D100">
            <v>1606.6555341487103</v>
          </cell>
          <cell r="E100">
            <v>0</v>
          </cell>
          <cell r="F100">
            <v>1606.6555341487103</v>
          </cell>
          <cell r="G100">
            <v>898.09105189577838</v>
          </cell>
          <cell r="H100">
            <v>708.56448225293195</v>
          </cell>
          <cell r="I100">
            <v>120570.10590574968</v>
          </cell>
        </row>
        <row r="101">
          <cell r="A101">
            <v>82</v>
          </cell>
          <cell r="B101">
            <v>46478</v>
          </cell>
          <cell r="C101">
            <v>120570.10590574968</v>
          </cell>
          <cell r="D101">
            <v>1606.6555341487103</v>
          </cell>
          <cell r="E101">
            <v>0</v>
          </cell>
          <cell r="F101">
            <v>1606.6555341487103</v>
          </cell>
          <cell r="G101">
            <v>903.32991636517056</v>
          </cell>
          <cell r="H101">
            <v>703.32561778353977</v>
          </cell>
          <cell r="I101">
            <v>119666.77598938451</v>
          </cell>
        </row>
        <row r="102">
          <cell r="A102">
            <v>83</v>
          </cell>
          <cell r="B102">
            <v>46508</v>
          </cell>
          <cell r="C102">
            <v>119666.77598938451</v>
          </cell>
          <cell r="D102">
            <v>1606.6555341487103</v>
          </cell>
          <cell r="E102">
            <v>0</v>
          </cell>
          <cell r="F102">
            <v>1606.6555341487103</v>
          </cell>
          <cell r="G102">
            <v>908.59934087730073</v>
          </cell>
          <cell r="H102">
            <v>698.0561932714096</v>
          </cell>
          <cell r="I102">
            <v>118758.1766485072</v>
          </cell>
        </row>
        <row r="103">
          <cell r="A103">
            <v>84</v>
          </cell>
          <cell r="B103">
            <v>46539</v>
          </cell>
          <cell r="C103">
            <v>118758.1766485072</v>
          </cell>
          <cell r="D103">
            <v>1606.6555341487103</v>
          </cell>
          <cell r="E103">
            <v>0</v>
          </cell>
          <cell r="F103">
            <v>1606.6555341487103</v>
          </cell>
          <cell r="G103">
            <v>913.8995036990849</v>
          </cell>
          <cell r="H103">
            <v>692.75603044962543</v>
          </cell>
          <cell r="I103">
            <v>117844.27714480812</v>
          </cell>
        </row>
        <row r="104">
          <cell r="A104">
            <v>85</v>
          </cell>
          <cell r="B104">
            <v>46569</v>
          </cell>
          <cell r="C104">
            <v>117844.27714480812</v>
          </cell>
          <cell r="D104">
            <v>1606.6555341487103</v>
          </cell>
          <cell r="E104">
            <v>0</v>
          </cell>
          <cell r="F104">
            <v>1606.6555341487103</v>
          </cell>
          <cell r="G104">
            <v>919.23058413732963</v>
          </cell>
          <cell r="H104">
            <v>687.4249500113807</v>
          </cell>
          <cell r="I104">
            <v>116925.04656067079</v>
          </cell>
        </row>
        <row r="105">
          <cell r="A105">
            <v>86</v>
          </cell>
          <cell r="B105">
            <v>46600</v>
          </cell>
          <cell r="C105">
            <v>116925.04656067079</v>
          </cell>
          <cell r="D105">
            <v>1606.6555341487103</v>
          </cell>
          <cell r="E105">
            <v>0</v>
          </cell>
          <cell r="F105">
            <v>1606.6555341487103</v>
          </cell>
          <cell r="G105">
            <v>924.59276254479732</v>
          </cell>
          <cell r="H105">
            <v>682.06277160391301</v>
          </cell>
          <cell r="I105">
            <v>116000.45379812599</v>
          </cell>
        </row>
        <row r="106">
          <cell r="A106">
            <v>87</v>
          </cell>
          <cell r="B106">
            <v>46631</v>
          </cell>
          <cell r="C106">
            <v>116000.45379812599</v>
          </cell>
          <cell r="D106">
            <v>1606.6555341487103</v>
          </cell>
          <cell r="E106">
            <v>0</v>
          </cell>
          <cell r="F106">
            <v>1606.6555341487103</v>
          </cell>
          <cell r="G106">
            <v>929.98622032630863</v>
          </cell>
          <cell r="H106">
            <v>676.6693138224017</v>
          </cell>
          <cell r="I106">
            <v>115070.46757779969</v>
          </cell>
        </row>
        <row r="107">
          <cell r="A107">
            <v>88</v>
          </cell>
          <cell r="B107">
            <v>46661</v>
          </cell>
          <cell r="C107">
            <v>115070.46757779969</v>
          </cell>
          <cell r="D107">
            <v>1606.6555341487103</v>
          </cell>
          <cell r="E107">
            <v>0</v>
          </cell>
          <cell r="F107">
            <v>1606.6555341487103</v>
          </cell>
          <cell r="G107">
            <v>935.41113994487876</v>
          </cell>
          <cell r="H107">
            <v>671.24439420383158</v>
          </cell>
          <cell r="I107">
            <v>114135.05643785482</v>
          </cell>
        </row>
        <row r="108">
          <cell r="A108">
            <v>89</v>
          </cell>
          <cell r="B108">
            <v>46692</v>
          </cell>
          <cell r="C108">
            <v>114135.05643785482</v>
          </cell>
          <cell r="D108">
            <v>1606.6555341487103</v>
          </cell>
          <cell r="E108">
            <v>0</v>
          </cell>
          <cell r="F108">
            <v>1606.6555341487103</v>
          </cell>
          <cell r="G108">
            <v>940.86770492789049</v>
          </cell>
          <cell r="H108">
            <v>665.78782922081984</v>
          </cell>
          <cell r="I108">
            <v>113194.18873292692</v>
          </cell>
        </row>
        <row r="109">
          <cell r="A109">
            <v>90</v>
          </cell>
          <cell r="B109">
            <v>46722</v>
          </cell>
          <cell r="C109">
            <v>113194.18873292692</v>
          </cell>
          <cell r="D109">
            <v>1606.6555341487103</v>
          </cell>
          <cell r="E109">
            <v>0</v>
          </cell>
          <cell r="F109">
            <v>1606.6555341487103</v>
          </cell>
          <cell r="G109">
            <v>946.35609987330315</v>
          </cell>
          <cell r="H109">
            <v>660.29943427540718</v>
          </cell>
          <cell r="I109">
            <v>112247.83263305362</v>
          </cell>
        </row>
        <row r="110">
          <cell r="A110">
            <v>91</v>
          </cell>
          <cell r="B110">
            <v>46753</v>
          </cell>
          <cell r="C110">
            <v>112247.83263305362</v>
          </cell>
          <cell r="D110">
            <v>1606.6555341487103</v>
          </cell>
          <cell r="E110">
            <v>0</v>
          </cell>
          <cell r="F110">
            <v>1606.6555341487103</v>
          </cell>
          <cell r="G110">
            <v>951.87651045589746</v>
          </cell>
          <cell r="H110">
            <v>654.77902369281287</v>
          </cell>
          <cell r="I110">
            <v>111295.95612259772</v>
          </cell>
        </row>
        <row r="111">
          <cell r="A111">
            <v>92</v>
          </cell>
          <cell r="B111">
            <v>46784</v>
          </cell>
          <cell r="C111">
            <v>111295.95612259772</v>
          </cell>
          <cell r="D111">
            <v>1606.6555341487103</v>
          </cell>
          <cell r="E111">
            <v>0</v>
          </cell>
          <cell r="F111">
            <v>1606.6555341487103</v>
          </cell>
          <cell r="G111">
            <v>957.42912343355681</v>
          </cell>
          <cell r="H111">
            <v>649.22641071515352</v>
          </cell>
          <cell r="I111">
            <v>110338.52699916417</v>
          </cell>
        </row>
        <row r="112">
          <cell r="A112">
            <v>93</v>
          </cell>
          <cell r="B112">
            <v>46813</v>
          </cell>
          <cell r="C112">
            <v>110338.52699916417</v>
          </cell>
          <cell r="D112">
            <v>1606.6555341487103</v>
          </cell>
          <cell r="E112">
            <v>0</v>
          </cell>
          <cell r="F112">
            <v>1606.6555341487103</v>
          </cell>
          <cell r="G112">
            <v>963.014126653586</v>
          </cell>
          <cell r="H112">
            <v>643.64140749512433</v>
          </cell>
          <cell r="I112">
            <v>109375.51287251059</v>
          </cell>
        </row>
        <row r="113">
          <cell r="A113">
            <v>94</v>
          </cell>
          <cell r="B113">
            <v>46844</v>
          </cell>
          <cell r="C113">
            <v>109375.51287251059</v>
          </cell>
          <cell r="D113">
            <v>1606.6555341487103</v>
          </cell>
          <cell r="E113">
            <v>0</v>
          </cell>
          <cell r="F113">
            <v>1606.6555341487103</v>
          </cell>
          <cell r="G113">
            <v>968.6317090590652</v>
          </cell>
          <cell r="H113">
            <v>638.02382508964513</v>
          </cell>
          <cell r="I113">
            <v>108406.88116345153</v>
          </cell>
        </row>
        <row r="114">
          <cell r="A114">
            <v>95</v>
          </cell>
          <cell r="B114">
            <v>46874</v>
          </cell>
          <cell r="C114">
            <v>108406.88116345153</v>
          </cell>
          <cell r="D114">
            <v>1606.6555341487103</v>
          </cell>
          <cell r="E114">
            <v>0</v>
          </cell>
          <cell r="F114">
            <v>1606.6555341487103</v>
          </cell>
          <cell r="G114">
            <v>974.28206069524299</v>
          </cell>
          <cell r="H114">
            <v>632.37347345346734</v>
          </cell>
          <cell r="I114">
            <v>107432.59910275628</v>
          </cell>
        </row>
        <row r="115">
          <cell r="A115">
            <v>96</v>
          </cell>
          <cell r="B115">
            <v>46905</v>
          </cell>
          <cell r="C115">
            <v>107432.59910275628</v>
          </cell>
          <cell r="D115">
            <v>1606.6555341487103</v>
          </cell>
          <cell r="E115">
            <v>0</v>
          </cell>
          <cell r="F115">
            <v>1606.6555341487103</v>
          </cell>
          <cell r="G115">
            <v>979.96537271596526</v>
          </cell>
          <cell r="H115">
            <v>626.69016143274507</v>
          </cell>
          <cell r="I115">
            <v>106452.63373004032</v>
          </cell>
        </row>
        <row r="116">
          <cell r="A116">
            <v>97</v>
          </cell>
          <cell r="B116">
            <v>46935</v>
          </cell>
          <cell r="C116">
            <v>106452.63373004032</v>
          </cell>
          <cell r="D116">
            <v>1606.6555341487103</v>
          </cell>
          <cell r="E116">
            <v>0</v>
          </cell>
          <cell r="F116">
            <v>1606.6555341487103</v>
          </cell>
          <cell r="G116">
            <v>985.68183739014171</v>
          </cell>
          <cell r="H116">
            <v>620.97369675856862</v>
          </cell>
          <cell r="I116">
            <v>105466.95189265018</v>
          </cell>
        </row>
        <row r="117">
          <cell r="A117">
            <v>98</v>
          </cell>
          <cell r="B117">
            <v>46966</v>
          </cell>
          <cell r="C117">
            <v>105466.95189265018</v>
          </cell>
          <cell r="D117">
            <v>1606.6555341487103</v>
          </cell>
          <cell r="E117">
            <v>0</v>
          </cell>
          <cell r="F117">
            <v>1606.6555341487103</v>
          </cell>
          <cell r="G117">
            <v>991.4316481082509</v>
          </cell>
          <cell r="H117">
            <v>615.22388604045943</v>
          </cell>
          <cell r="I117">
            <v>104475.52024454193</v>
          </cell>
        </row>
        <row r="118">
          <cell r="A118">
            <v>99</v>
          </cell>
          <cell r="B118">
            <v>46997</v>
          </cell>
          <cell r="C118">
            <v>104475.52024454193</v>
          </cell>
          <cell r="D118">
            <v>1606.6555341487103</v>
          </cell>
          <cell r="E118">
            <v>0</v>
          </cell>
          <cell r="F118">
            <v>1606.6555341487103</v>
          </cell>
          <cell r="G118">
            <v>997.21499938888235</v>
          </cell>
          <cell r="H118">
            <v>609.44053475982798</v>
          </cell>
          <cell r="I118">
            <v>103478.30524515304</v>
          </cell>
        </row>
        <row r="119">
          <cell r="A119">
            <v>100</v>
          </cell>
          <cell r="B119">
            <v>47027</v>
          </cell>
          <cell r="C119">
            <v>103478.30524515304</v>
          </cell>
          <cell r="D119">
            <v>1606.6555341487103</v>
          </cell>
          <cell r="E119">
            <v>0</v>
          </cell>
          <cell r="F119">
            <v>1606.6555341487103</v>
          </cell>
          <cell r="G119">
            <v>1003.0320868853175</v>
          </cell>
          <cell r="H119">
            <v>603.62344726339279</v>
          </cell>
          <cell r="I119">
            <v>102475.27315826772</v>
          </cell>
        </row>
        <row r="120">
          <cell r="A120">
            <v>101</v>
          </cell>
          <cell r="B120">
            <v>47058</v>
          </cell>
          <cell r="C120">
            <v>102475.27315826772</v>
          </cell>
          <cell r="D120">
            <v>1606.6555341487103</v>
          </cell>
          <cell r="E120">
            <v>0</v>
          </cell>
          <cell r="F120">
            <v>1606.6555341487103</v>
          </cell>
          <cell r="G120">
            <v>1008.8831073921485</v>
          </cell>
          <cell r="H120">
            <v>597.7724267565618</v>
          </cell>
          <cell r="I120">
            <v>101466.39005087558</v>
          </cell>
        </row>
        <row r="121">
          <cell r="A121">
            <v>102</v>
          </cell>
          <cell r="B121">
            <v>47088</v>
          </cell>
          <cell r="C121">
            <v>101466.39005087558</v>
          </cell>
          <cell r="D121">
            <v>1606.6555341487103</v>
          </cell>
          <cell r="E121">
            <v>0</v>
          </cell>
          <cell r="F121">
            <v>1606.6555341487103</v>
          </cell>
          <cell r="G121">
            <v>1014.7682588519361</v>
          </cell>
          <cell r="H121">
            <v>591.88727529677419</v>
          </cell>
          <cell r="I121">
            <v>100451.62179202364</v>
          </cell>
        </row>
        <row r="122">
          <cell r="A122">
            <v>103</v>
          </cell>
          <cell r="B122">
            <v>47119</v>
          </cell>
          <cell r="C122">
            <v>100451.62179202364</v>
          </cell>
          <cell r="D122">
            <v>1606.6555341487103</v>
          </cell>
          <cell r="E122">
            <v>0</v>
          </cell>
          <cell r="F122">
            <v>1606.6555341487103</v>
          </cell>
          <cell r="G122">
            <v>1020.6877403619058</v>
          </cell>
          <cell r="H122">
            <v>585.96779378680458</v>
          </cell>
          <cell r="I122">
            <v>99430.934051661738</v>
          </cell>
        </row>
        <row r="123">
          <cell r="A123">
            <v>104</v>
          </cell>
          <cell r="B123">
            <v>47150</v>
          </cell>
          <cell r="C123">
            <v>99430.934051661738</v>
          </cell>
          <cell r="D123">
            <v>1606.6555341487103</v>
          </cell>
          <cell r="E123">
            <v>0</v>
          </cell>
          <cell r="F123">
            <v>1606.6555341487103</v>
          </cell>
          <cell r="G123">
            <v>1026.6417521806834</v>
          </cell>
          <cell r="H123">
            <v>580.01378196802682</v>
          </cell>
          <cell r="I123">
            <v>98404.292299481051</v>
          </cell>
        </row>
        <row r="124">
          <cell r="A124">
            <v>105</v>
          </cell>
          <cell r="B124">
            <v>47178</v>
          </cell>
          <cell r="C124">
            <v>98404.292299481051</v>
          </cell>
          <cell r="D124">
            <v>1606.6555341487103</v>
          </cell>
          <cell r="E124">
            <v>0</v>
          </cell>
          <cell r="F124">
            <v>1606.6555341487103</v>
          </cell>
          <cell r="G124">
            <v>1032.6304957350708</v>
          </cell>
          <cell r="H124">
            <v>574.02503841363955</v>
          </cell>
          <cell r="I124">
            <v>97371.661803745985</v>
          </cell>
        </row>
        <row r="125">
          <cell r="A125">
            <v>106</v>
          </cell>
          <cell r="B125">
            <v>47209</v>
          </cell>
          <cell r="C125">
            <v>97371.661803745985</v>
          </cell>
          <cell r="D125">
            <v>1606.6555341487103</v>
          </cell>
          <cell r="E125">
            <v>0</v>
          </cell>
          <cell r="F125">
            <v>1606.6555341487103</v>
          </cell>
          <cell r="G125">
            <v>1038.6541736268587</v>
          </cell>
          <cell r="H125">
            <v>568.00136052185167</v>
          </cell>
          <cell r="I125">
            <v>96333.007630119129</v>
          </cell>
        </row>
        <row r="126">
          <cell r="A126">
            <v>107</v>
          </cell>
          <cell r="B126">
            <v>47239</v>
          </cell>
          <cell r="C126">
            <v>96333.007630119129</v>
          </cell>
          <cell r="D126">
            <v>1606.6555341487103</v>
          </cell>
          <cell r="E126">
            <v>0</v>
          </cell>
          <cell r="F126">
            <v>1606.6555341487103</v>
          </cell>
          <cell r="G126">
            <v>1044.7129896396818</v>
          </cell>
          <cell r="H126">
            <v>561.94254450902838</v>
          </cell>
          <cell r="I126">
            <v>95288.294640479449</v>
          </cell>
        </row>
        <row r="127">
          <cell r="A127">
            <v>108</v>
          </cell>
          <cell r="B127">
            <v>47270</v>
          </cell>
          <cell r="C127">
            <v>95288.294640479449</v>
          </cell>
          <cell r="D127">
            <v>1606.6555341487103</v>
          </cell>
          <cell r="E127">
            <v>0</v>
          </cell>
          <cell r="F127">
            <v>1606.6555341487103</v>
          </cell>
          <cell r="G127">
            <v>1050.8071487459133</v>
          </cell>
          <cell r="H127">
            <v>555.84838540279691</v>
          </cell>
          <cell r="I127">
            <v>94237.48749173354</v>
          </cell>
        </row>
        <row r="128">
          <cell r="A128">
            <v>109</v>
          </cell>
          <cell r="B128">
            <v>47300</v>
          </cell>
          <cell r="C128">
            <v>94237.48749173354</v>
          </cell>
          <cell r="D128">
            <v>1606.6555341487103</v>
          </cell>
          <cell r="E128">
            <v>0</v>
          </cell>
          <cell r="F128">
            <v>1606.6555341487103</v>
          </cell>
          <cell r="G128">
            <v>1056.9368571135979</v>
          </cell>
          <cell r="H128">
            <v>549.71867703511236</v>
          </cell>
          <cell r="I128">
            <v>93180.55063461994</v>
          </cell>
        </row>
        <row r="129">
          <cell r="A129">
            <v>110</v>
          </cell>
          <cell r="B129">
            <v>47331</v>
          </cell>
          <cell r="C129">
            <v>93180.55063461994</v>
          </cell>
          <cell r="D129">
            <v>1606.6555341487103</v>
          </cell>
          <cell r="E129">
            <v>0</v>
          </cell>
          <cell r="F129">
            <v>1606.6555341487103</v>
          </cell>
          <cell r="G129">
            <v>1063.1023221134274</v>
          </cell>
          <cell r="H129">
            <v>543.55321203528308</v>
          </cell>
          <cell r="I129">
            <v>92117.448312506516</v>
          </cell>
        </row>
        <row r="130">
          <cell r="A130">
            <v>111</v>
          </cell>
          <cell r="B130">
            <v>47362</v>
          </cell>
          <cell r="C130">
            <v>92117.448312506516</v>
          </cell>
          <cell r="D130">
            <v>1606.6555341487103</v>
          </cell>
          <cell r="E130">
            <v>0</v>
          </cell>
          <cell r="F130">
            <v>1606.6555341487103</v>
          </cell>
          <cell r="G130">
            <v>1069.3037523257556</v>
          </cell>
          <cell r="H130">
            <v>537.35178182295476</v>
          </cell>
          <cell r="I130">
            <v>91048.144560180765</v>
          </cell>
        </row>
        <row r="131">
          <cell r="A131">
            <v>112</v>
          </cell>
          <cell r="B131">
            <v>47392</v>
          </cell>
          <cell r="C131">
            <v>91048.144560180765</v>
          </cell>
          <cell r="D131">
            <v>1606.6555341487103</v>
          </cell>
          <cell r="E131">
            <v>0</v>
          </cell>
          <cell r="F131">
            <v>1606.6555341487103</v>
          </cell>
          <cell r="G131">
            <v>1075.5413575476559</v>
          </cell>
          <cell r="H131">
            <v>531.11417660105451</v>
          </cell>
          <cell r="I131">
            <v>89972.603202633109</v>
          </cell>
        </row>
        <row r="132">
          <cell r="A132">
            <v>113</v>
          </cell>
          <cell r="B132">
            <v>47423</v>
          </cell>
          <cell r="C132">
            <v>89972.603202633109</v>
          </cell>
          <cell r="D132">
            <v>1606.6555341487103</v>
          </cell>
          <cell r="E132">
            <v>0</v>
          </cell>
          <cell r="F132">
            <v>1606.6555341487103</v>
          </cell>
          <cell r="G132">
            <v>1081.8153488000171</v>
          </cell>
          <cell r="H132">
            <v>524.84018534869313</v>
          </cell>
          <cell r="I132">
            <v>88890.787853833084</v>
          </cell>
        </row>
        <row r="133">
          <cell r="A133">
            <v>114</v>
          </cell>
          <cell r="B133">
            <v>47453</v>
          </cell>
          <cell r="C133">
            <v>88890.787853833084</v>
          </cell>
          <cell r="D133">
            <v>1606.6555341487103</v>
          </cell>
          <cell r="E133">
            <v>0</v>
          </cell>
          <cell r="F133">
            <v>1606.6555341487103</v>
          </cell>
          <cell r="G133">
            <v>1088.125938334684</v>
          </cell>
          <cell r="H133">
            <v>518.52959581402638</v>
          </cell>
          <cell r="I133">
            <v>87802.661915498407</v>
          </cell>
        </row>
        <row r="134">
          <cell r="A134">
            <v>115</v>
          </cell>
          <cell r="B134">
            <v>47484</v>
          </cell>
          <cell r="C134">
            <v>87802.661915498407</v>
          </cell>
          <cell r="D134">
            <v>1606.6555341487103</v>
          </cell>
          <cell r="E134">
            <v>0</v>
          </cell>
          <cell r="F134">
            <v>1606.6555341487103</v>
          </cell>
          <cell r="G134">
            <v>1094.4733396416364</v>
          </cell>
          <cell r="H134">
            <v>512.18219450707409</v>
          </cell>
          <cell r="I134">
            <v>86708.188575856766</v>
          </cell>
        </row>
        <row r="135">
          <cell r="A135">
            <v>116</v>
          </cell>
          <cell r="B135">
            <v>47515</v>
          </cell>
          <cell r="C135">
            <v>86708.188575856766</v>
          </cell>
          <cell r="D135">
            <v>1606.6555341487103</v>
          </cell>
          <cell r="E135">
            <v>0</v>
          </cell>
          <cell r="F135">
            <v>1606.6555341487103</v>
          </cell>
          <cell r="G135">
            <v>1100.8577674562125</v>
          </cell>
          <cell r="H135">
            <v>505.79776669249782</v>
          </cell>
          <cell r="I135">
            <v>85607.330808400555</v>
          </cell>
        </row>
        <row r="136">
          <cell r="A136">
            <v>117</v>
          </cell>
          <cell r="B136">
            <v>47543</v>
          </cell>
          <cell r="C136">
            <v>85607.330808400555</v>
          </cell>
          <cell r="D136">
            <v>1606.6555341487103</v>
          </cell>
          <cell r="E136">
            <v>0</v>
          </cell>
          <cell r="F136">
            <v>1606.6555341487103</v>
          </cell>
          <cell r="G136">
            <v>1107.2794377663738</v>
          </cell>
          <cell r="H136">
            <v>499.37609638233658</v>
          </cell>
          <cell r="I136">
            <v>84500.051370634188</v>
          </cell>
        </row>
        <row r="137">
          <cell r="A137">
            <v>118</v>
          </cell>
          <cell r="B137">
            <v>47574</v>
          </cell>
          <cell r="C137">
            <v>84500.051370634188</v>
          </cell>
          <cell r="D137">
            <v>1606.6555341487103</v>
          </cell>
          <cell r="E137">
            <v>0</v>
          </cell>
          <cell r="F137">
            <v>1606.6555341487103</v>
          </cell>
          <cell r="G137">
            <v>1113.7385678200108</v>
          </cell>
          <cell r="H137">
            <v>492.91696632869952</v>
          </cell>
          <cell r="I137">
            <v>83386.31280281418</v>
          </cell>
        </row>
        <row r="138">
          <cell r="A138">
            <v>119</v>
          </cell>
          <cell r="B138">
            <v>47604</v>
          </cell>
          <cell r="C138">
            <v>83386.31280281418</v>
          </cell>
          <cell r="D138">
            <v>1606.6555341487103</v>
          </cell>
          <cell r="E138">
            <v>0</v>
          </cell>
          <cell r="F138">
            <v>1606.6555341487103</v>
          </cell>
          <cell r="G138">
            <v>1120.2353761322943</v>
          </cell>
          <cell r="H138">
            <v>486.42015801641611</v>
          </cell>
          <cell r="I138">
            <v>82266.077426681892</v>
          </cell>
        </row>
        <row r="139">
          <cell r="A139">
            <v>120</v>
          </cell>
          <cell r="B139">
            <v>47635</v>
          </cell>
          <cell r="C139">
            <v>82266.077426681892</v>
          </cell>
          <cell r="D139">
            <v>1606.6555341487103</v>
          </cell>
          <cell r="E139">
            <v>0</v>
          </cell>
          <cell r="F139">
            <v>1606.6555341487103</v>
          </cell>
          <cell r="G139">
            <v>1126.770082493066</v>
          </cell>
          <cell r="H139">
            <v>479.88545165564443</v>
          </cell>
          <cell r="I139">
            <v>81139.307344188826</v>
          </cell>
        </row>
        <row r="140">
          <cell r="A140">
            <v>121</v>
          </cell>
          <cell r="B140">
            <v>47665</v>
          </cell>
          <cell r="C140">
            <v>81139.307344188826</v>
          </cell>
          <cell r="D140">
            <v>1606.6555341487103</v>
          </cell>
          <cell r="E140">
            <v>0</v>
          </cell>
          <cell r="F140">
            <v>1606.6555341487103</v>
          </cell>
          <cell r="G140">
            <v>1133.3429079742755</v>
          </cell>
          <cell r="H140">
            <v>473.31262617443485</v>
          </cell>
          <cell r="I140">
            <v>80005.964436214548</v>
          </cell>
        </row>
        <row r="141">
          <cell r="A141">
            <v>122</v>
          </cell>
          <cell r="B141">
            <v>47696</v>
          </cell>
          <cell r="C141">
            <v>80005.964436214548</v>
          </cell>
          <cell r="D141">
            <v>1606.6555341487103</v>
          </cell>
          <cell r="E141">
            <v>0</v>
          </cell>
          <cell r="F141">
            <v>1606.6555341487103</v>
          </cell>
          <cell r="G141">
            <v>1139.9540749374587</v>
          </cell>
          <cell r="H141">
            <v>466.70145921125157</v>
          </cell>
          <cell r="I141">
            <v>78866.010361277091</v>
          </cell>
        </row>
        <row r="142">
          <cell r="A142">
            <v>123</v>
          </cell>
          <cell r="B142">
            <v>47727</v>
          </cell>
          <cell r="C142">
            <v>78866.010361277091</v>
          </cell>
          <cell r="D142">
            <v>1606.6555341487103</v>
          </cell>
          <cell r="E142">
            <v>0</v>
          </cell>
          <cell r="F142">
            <v>1606.6555341487103</v>
          </cell>
          <cell r="G142">
            <v>1146.6038070412606</v>
          </cell>
          <cell r="H142">
            <v>460.05172710744972</v>
          </cell>
          <cell r="I142">
            <v>77719.406554235829</v>
          </cell>
        </row>
        <row r="143">
          <cell r="A143">
            <v>124</v>
          </cell>
          <cell r="B143">
            <v>47757</v>
          </cell>
          <cell r="C143">
            <v>77719.406554235829</v>
          </cell>
          <cell r="D143">
            <v>1606.6555341487103</v>
          </cell>
          <cell r="E143">
            <v>0</v>
          </cell>
          <cell r="F143">
            <v>1606.6555341487103</v>
          </cell>
          <cell r="G143">
            <v>1153.2923292490013</v>
          </cell>
          <cell r="H143">
            <v>453.36320489970905</v>
          </cell>
          <cell r="I143">
            <v>76566.114224986828</v>
          </cell>
        </row>
        <row r="144">
          <cell r="A144">
            <v>125</v>
          </cell>
          <cell r="B144">
            <v>47788</v>
          </cell>
          <cell r="C144">
            <v>76566.114224986828</v>
          </cell>
          <cell r="D144">
            <v>1606.6555341487103</v>
          </cell>
          <cell r="E144">
            <v>0</v>
          </cell>
          <cell r="F144">
            <v>1606.6555341487103</v>
          </cell>
          <cell r="G144">
            <v>1160.0198678362872</v>
          </cell>
          <cell r="H144">
            <v>446.63566631242321</v>
          </cell>
          <cell r="I144">
            <v>75406.094357150534</v>
          </cell>
        </row>
        <row r="145">
          <cell r="A145">
            <v>126</v>
          </cell>
          <cell r="B145">
            <v>47818</v>
          </cell>
          <cell r="C145">
            <v>75406.094357150534</v>
          </cell>
          <cell r="D145">
            <v>1606.6555341487103</v>
          </cell>
          <cell r="E145">
            <v>0</v>
          </cell>
          <cell r="F145">
            <v>1606.6555341487103</v>
          </cell>
          <cell r="G145">
            <v>1166.7866503986654</v>
          </cell>
          <cell r="H145">
            <v>439.86888375004486</v>
          </cell>
          <cell r="I145">
            <v>74239.307706751875</v>
          </cell>
        </row>
        <row r="146">
          <cell r="A146">
            <v>127</v>
          </cell>
          <cell r="B146">
            <v>47849</v>
          </cell>
          <cell r="C146">
            <v>74239.307706751875</v>
          </cell>
          <cell r="D146">
            <v>1606.6555341487103</v>
          </cell>
          <cell r="E146">
            <v>0</v>
          </cell>
          <cell r="F146">
            <v>1606.6555341487103</v>
          </cell>
          <cell r="G146">
            <v>1173.5929058593244</v>
          </cell>
          <cell r="H146">
            <v>433.06262828938594</v>
          </cell>
          <cell r="I146">
            <v>73065.714800892558</v>
          </cell>
        </row>
        <row r="147">
          <cell r="A147">
            <v>128</v>
          </cell>
          <cell r="B147">
            <v>47880</v>
          </cell>
          <cell r="C147">
            <v>73065.714800892558</v>
          </cell>
          <cell r="D147">
            <v>1606.6555341487103</v>
          </cell>
          <cell r="E147">
            <v>0</v>
          </cell>
          <cell r="F147">
            <v>1606.6555341487103</v>
          </cell>
          <cell r="G147">
            <v>1180.4388644768371</v>
          </cell>
          <cell r="H147">
            <v>426.21666967187326</v>
          </cell>
          <cell r="I147">
            <v>71885.275936415725</v>
          </cell>
        </row>
        <row r="148">
          <cell r="A148">
            <v>129</v>
          </cell>
          <cell r="B148">
            <v>47908</v>
          </cell>
          <cell r="C148">
            <v>71885.275936415725</v>
          </cell>
          <cell r="D148">
            <v>1606.6555341487103</v>
          </cell>
          <cell r="E148">
            <v>0</v>
          </cell>
          <cell r="F148">
            <v>1606.6555341487103</v>
          </cell>
          <cell r="G148">
            <v>1187.324757852952</v>
          </cell>
          <cell r="H148">
            <v>419.33077629575843</v>
          </cell>
          <cell r="I148">
            <v>70697.951178562769</v>
          </cell>
        </row>
        <row r="149">
          <cell r="A149">
            <v>130</v>
          </cell>
          <cell r="B149">
            <v>47939</v>
          </cell>
          <cell r="C149">
            <v>70697.951178562769</v>
          </cell>
          <cell r="D149">
            <v>1606.6555341487103</v>
          </cell>
          <cell r="E149">
            <v>0</v>
          </cell>
          <cell r="F149">
            <v>1606.6555341487103</v>
          </cell>
          <cell r="G149">
            <v>1194.2508189404275</v>
          </cell>
          <cell r="H149">
            <v>412.40471520828282</v>
          </cell>
          <cell r="I149">
            <v>69503.700359622337</v>
          </cell>
        </row>
        <row r="150">
          <cell r="A150">
            <v>131</v>
          </cell>
          <cell r="B150">
            <v>47969</v>
          </cell>
          <cell r="C150">
            <v>69503.700359622337</v>
          </cell>
          <cell r="D150">
            <v>1606.6555341487103</v>
          </cell>
          <cell r="E150">
            <v>0</v>
          </cell>
          <cell r="F150">
            <v>1606.6555341487103</v>
          </cell>
          <cell r="G150">
            <v>1201.2172820509134</v>
          </cell>
          <cell r="H150">
            <v>405.43825209779698</v>
          </cell>
          <cell r="I150">
            <v>68302.483077571422</v>
          </cell>
        </row>
        <row r="151">
          <cell r="A151">
            <v>132</v>
          </cell>
          <cell r="B151">
            <v>48000</v>
          </cell>
          <cell r="C151">
            <v>68302.483077571422</v>
          </cell>
          <cell r="D151">
            <v>1606.6555341487103</v>
          </cell>
          <cell r="E151">
            <v>0</v>
          </cell>
          <cell r="F151">
            <v>1606.6555341487103</v>
          </cell>
          <cell r="G151">
            <v>1208.2243828628771</v>
          </cell>
          <cell r="H151">
            <v>398.43115128583332</v>
          </cell>
          <cell r="I151">
            <v>67094.258694708551</v>
          </cell>
        </row>
        <row r="152">
          <cell r="A152">
            <v>133</v>
          </cell>
          <cell r="B152">
            <v>48030</v>
          </cell>
          <cell r="C152">
            <v>67094.258694708551</v>
          </cell>
          <cell r="D152">
            <v>1606.6555341487103</v>
          </cell>
          <cell r="E152">
            <v>0</v>
          </cell>
          <cell r="F152">
            <v>1606.6555341487103</v>
          </cell>
          <cell r="G152">
            <v>1215.272358429577</v>
          </cell>
          <cell r="H152">
            <v>391.38317571913325</v>
          </cell>
          <cell r="I152">
            <v>65878.986336278977</v>
          </cell>
        </row>
        <row r="153">
          <cell r="A153">
            <v>134</v>
          </cell>
          <cell r="B153">
            <v>48061</v>
          </cell>
          <cell r="C153">
            <v>65878.986336278977</v>
          </cell>
          <cell r="D153">
            <v>1606.6555341487103</v>
          </cell>
          <cell r="E153">
            <v>0</v>
          </cell>
          <cell r="F153">
            <v>1606.6555341487103</v>
          </cell>
          <cell r="G153">
            <v>1222.3614471870828</v>
          </cell>
          <cell r="H153">
            <v>384.29408696162744</v>
          </cell>
          <cell r="I153">
            <v>64656.624889091894</v>
          </cell>
        </row>
        <row r="154">
          <cell r="A154">
            <v>135</v>
          </cell>
          <cell r="B154">
            <v>48092</v>
          </cell>
          <cell r="C154">
            <v>64656.624889091894</v>
          </cell>
          <cell r="D154">
            <v>1606.6555341487103</v>
          </cell>
          <cell r="E154">
            <v>0</v>
          </cell>
          <cell r="F154">
            <v>1606.6555341487103</v>
          </cell>
          <cell r="G154">
            <v>1229.4918889623409</v>
          </cell>
          <cell r="H154">
            <v>377.16364518636942</v>
          </cell>
          <cell r="I154">
            <v>63427.13300012955</v>
          </cell>
        </row>
        <row r="155">
          <cell r="A155">
            <v>136</v>
          </cell>
          <cell r="B155">
            <v>48122</v>
          </cell>
          <cell r="C155">
            <v>63427.13300012955</v>
          </cell>
          <cell r="D155">
            <v>1606.6555341487103</v>
          </cell>
          <cell r="E155">
            <v>0</v>
          </cell>
          <cell r="F155">
            <v>1606.6555341487103</v>
          </cell>
          <cell r="G155">
            <v>1236.6639249812879</v>
          </cell>
          <cell r="H155">
            <v>369.99160916742244</v>
          </cell>
          <cell r="I155">
            <v>62190.469075148263</v>
          </cell>
        </row>
        <row r="156">
          <cell r="A156">
            <v>137</v>
          </cell>
          <cell r="B156">
            <v>48153</v>
          </cell>
          <cell r="C156">
            <v>62190.469075148263</v>
          </cell>
          <cell r="D156">
            <v>1606.6555341487103</v>
          </cell>
          <cell r="E156">
            <v>0</v>
          </cell>
          <cell r="F156">
            <v>1606.6555341487103</v>
          </cell>
          <cell r="G156">
            <v>1243.8777978770122</v>
          </cell>
          <cell r="H156">
            <v>362.77773627169819</v>
          </cell>
          <cell r="I156">
            <v>60946.591277271247</v>
          </cell>
        </row>
        <row r="157">
          <cell r="A157">
            <v>138</v>
          </cell>
          <cell r="B157">
            <v>48183</v>
          </cell>
          <cell r="C157">
            <v>60946.591277271247</v>
          </cell>
          <cell r="D157">
            <v>1606.6555341487103</v>
          </cell>
          <cell r="E157">
            <v>0</v>
          </cell>
          <cell r="F157">
            <v>1606.6555341487103</v>
          </cell>
          <cell r="G157">
            <v>1251.1337516979613</v>
          </cell>
          <cell r="H157">
            <v>355.52178245074896</v>
          </cell>
          <cell r="I157">
            <v>59695.457525573285</v>
          </cell>
        </row>
        <row r="158">
          <cell r="A158">
            <v>139</v>
          </cell>
          <cell r="B158">
            <v>48214</v>
          </cell>
          <cell r="C158">
            <v>59695.457525573285</v>
          </cell>
          <cell r="D158">
            <v>1606.6555341487103</v>
          </cell>
          <cell r="E158">
            <v>0</v>
          </cell>
          <cell r="F158">
            <v>1606.6555341487103</v>
          </cell>
          <cell r="G158">
            <v>1258.4320319161995</v>
          </cell>
          <cell r="H158">
            <v>348.22350223251084</v>
          </cell>
          <cell r="I158">
            <v>58437.025493657085</v>
          </cell>
        </row>
        <row r="159">
          <cell r="A159">
            <v>140</v>
          </cell>
          <cell r="B159">
            <v>48245</v>
          </cell>
          <cell r="C159">
            <v>58437.025493657085</v>
          </cell>
          <cell r="D159">
            <v>1606.6555341487103</v>
          </cell>
          <cell r="E159">
            <v>0</v>
          </cell>
          <cell r="F159">
            <v>1606.6555341487103</v>
          </cell>
          <cell r="G159">
            <v>1265.7728854357106</v>
          </cell>
          <cell r="H159">
            <v>340.8826487129997</v>
          </cell>
          <cell r="I159">
            <v>57171.252608221374</v>
          </cell>
        </row>
        <row r="160">
          <cell r="A160">
            <v>141</v>
          </cell>
          <cell r="B160">
            <v>48274</v>
          </cell>
          <cell r="C160">
            <v>57171.252608221374</v>
          </cell>
          <cell r="D160">
            <v>1606.6555341487103</v>
          </cell>
          <cell r="E160">
            <v>0</v>
          </cell>
          <cell r="F160">
            <v>1606.6555341487103</v>
          </cell>
          <cell r="G160">
            <v>1273.1565606007523</v>
          </cell>
          <cell r="H160">
            <v>333.49897354795803</v>
          </cell>
          <cell r="I160">
            <v>55898.096047620624</v>
          </cell>
        </row>
        <row r="161">
          <cell r="A161">
            <v>142</v>
          </cell>
          <cell r="B161">
            <v>48305</v>
          </cell>
          <cell r="C161">
            <v>55898.096047620624</v>
          </cell>
          <cell r="D161">
            <v>1606.6555341487103</v>
          </cell>
          <cell r="E161">
            <v>0</v>
          </cell>
          <cell r="F161">
            <v>1606.6555341487103</v>
          </cell>
          <cell r="G161">
            <v>1280.5833072042567</v>
          </cell>
          <cell r="H161">
            <v>326.07222694445369</v>
          </cell>
          <cell r="I161">
            <v>54617.512740416365</v>
          </cell>
        </row>
        <row r="162">
          <cell r="A162">
            <v>143</v>
          </cell>
          <cell r="B162">
            <v>48335</v>
          </cell>
          <cell r="C162">
            <v>54617.512740416365</v>
          </cell>
          <cell r="D162">
            <v>1606.6555341487103</v>
          </cell>
          <cell r="E162">
            <v>0</v>
          </cell>
          <cell r="F162">
            <v>1606.6555341487103</v>
          </cell>
          <cell r="G162">
            <v>1288.0533764962815</v>
          </cell>
          <cell r="H162">
            <v>318.60215765242884</v>
          </cell>
          <cell r="I162">
            <v>53329.459363920083</v>
          </cell>
        </row>
        <row r="163">
          <cell r="A163">
            <v>144</v>
          </cell>
          <cell r="B163">
            <v>48366</v>
          </cell>
          <cell r="C163">
            <v>53329.459363920083</v>
          </cell>
          <cell r="D163">
            <v>1606.6555341487103</v>
          </cell>
          <cell r="E163">
            <v>0</v>
          </cell>
          <cell r="F163">
            <v>1606.6555341487103</v>
          </cell>
          <cell r="G163">
            <v>1295.5670211925099</v>
          </cell>
          <cell r="H163">
            <v>311.08851295620053</v>
          </cell>
          <cell r="I163">
            <v>52033.892342727573</v>
          </cell>
        </row>
        <row r="164">
          <cell r="A164">
            <v>145</v>
          </cell>
          <cell r="B164">
            <v>48396</v>
          </cell>
          <cell r="C164">
            <v>52033.892342727573</v>
          </cell>
          <cell r="D164">
            <v>1606.6555341487103</v>
          </cell>
          <cell r="E164">
            <v>0</v>
          </cell>
          <cell r="F164">
            <v>1606.6555341487103</v>
          </cell>
          <cell r="G164">
            <v>1303.1244954827994</v>
          </cell>
          <cell r="H164">
            <v>303.5310386659109</v>
          </cell>
          <cell r="I164">
            <v>50730.767847244773</v>
          </cell>
        </row>
        <row r="165">
          <cell r="A165">
            <v>146</v>
          </cell>
          <cell r="B165">
            <v>48427</v>
          </cell>
          <cell r="C165">
            <v>50730.767847244773</v>
          </cell>
          <cell r="D165">
            <v>1606.6555341487103</v>
          </cell>
          <cell r="E165">
            <v>0</v>
          </cell>
          <cell r="F165">
            <v>1606.6555341487103</v>
          </cell>
          <cell r="G165">
            <v>1310.7260550397825</v>
          </cell>
          <cell r="H165">
            <v>295.92947910892786</v>
          </cell>
          <cell r="I165">
            <v>49420.041792204989</v>
          </cell>
        </row>
        <row r="166">
          <cell r="A166">
            <v>147</v>
          </cell>
          <cell r="B166">
            <v>48458</v>
          </cell>
          <cell r="C166">
            <v>49420.041792204989</v>
          </cell>
          <cell r="D166">
            <v>1606.6555341487103</v>
          </cell>
          <cell r="E166">
            <v>0</v>
          </cell>
          <cell r="F166">
            <v>1606.6555341487103</v>
          </cell>
          <cell r="G166">
            <v>1318.3719570275146</v>
          </cell>
          <cell r="H166">
            <v>288.28357712119583</v>
          </cell>
          <cell r="I166">
            <v>48101.669835177476</v>
          </cell>
        </row>
        <row r="167">
          <cell r="A167">
            <v>148</v>
          </cell>
          <cell r="B167">
            <v>48488</v>
          </cell>
          <cell r="C167">
            <v>48101.669835177476</v>
          </cell>
          <cell r="D167">
            <v>1606.6555341487103</v>
          </cell>
          <cell r="E167">
            <v>0</v>
          </cell>
          <cell r="F167">
            <v>1606.6555341487103</v>
          </cell>
          <cell r="G167">
            <v>1326.0624601101749</v>
          </cell>
          <cell r="H167">
            <v>280.59307403853529</v>
          </cell>
          <cell r="I167">
            <v>46775.607375067302</v>
          </cell>
        </row>
        <row r="168">
          <cell r="A168">
            <v>149</v>
          </cell>
          <cell r="B168">
            <v>48519</v>
          </cell>
          <cell r="C168">
            <v>46775.607375067302</v>
          </cell>
          <cell r="D168">
            <v>1606.6555341487103</v>
          </cell>
          <cell r="E168">
            <v>0</v>
          </cell>
          <cell r="F168">
            <v>1606.6555341487103</v>
          </cell>
          <cell r="G168">
            <v>1333.7978244608178</v>
          </cell>
          <cell r="H168">
            <v>272.85770968789262</v>
          </cell>
          <cell r="I168">
            <v>45441.809550606486</v>
          </cell>
        </row>
        <row r="169">
          <cell r="A169">
            <v>150</v>
          </cell>
          <cell r="B169">
            <v>48549</v>
          </cell>
          <cell r="C169">
            <v>45441.809550606486</v>
          </cell>
          <cell r="D169">
            <v>1606.6555341487103</v>
          </cell>
          <cell r="E169">
            <v>0</v>
          </cell>
          <cell r="F169">
            <v>1606.6555341487103</v>
          </cell>
          <cell r="G169">
            <v>1341.5783117701726</v>
          </cell>
          <cell r="H169">
            <v>265.07722237853784</v>
          </cell>
          <cell r="I169">
            <v>44100.231238836313</v>
          </cell>
        </row>
        <row r="170">
          <cell r="A170">
            <v>151</v>
          </cell>
          <cell r="B170">
            <v>48580</v>
          </cell>
          <cell r="C170">
            <v>44100.231238836313</v>
          </cell>
          <cell r="D170">
            <v>1606.6555341487103</v>
          </cell>
          <cell r="E170">
            <v>0</v>
          </cell>
          <cell r="F170">
            <v>1606.6555341487103</v>
          </cell>
          <cell r="G170">
            <v>1349.4041852554985</v>
          </cell>
          <cell r="H170">
            <v>257.25134889321185</v>
          </cell>
          <cell r="I170">
            <v>42750.827053580811</v>
          </cell>
        </row>
        <row r="171">
          <cell r="A171">
            <v>152</v>
          </cell>
          <cell r="B171">
            <v>48611</v>
          </cell>
          <cell r="C171">
            <v>42750.827053580811</v>
          </cell>
          <cell r="D171">
            <v>1606.6555341487103</v>
          </cell>
          <cell r="E171">
            <v>0</v>
          </cell>
          <cell r="F171">
            <v>1606.6555341487103</v>
          </cell>
          <cell r="G171">
            <v>1357.2757096694888</v>
          </cell>
          <cell r="H171">
            <v>249.37982447922141</v>
          </cell>
          <cell r="I171">
            <v>41393.55134391132</v>
          </cell>
        </row>
        <row r="172">
          <cell r="A172">
            <v>153</v>
          </cell>
          <cell r="B172">
            <v>48639</v>
          </cell>
          <cell r="C172">
            <v>41393.55134391132</v>
          </cell>
          <cell r="D172">
            <v>1606.6555341487103</v>
          </cell>
          <cell r="E172">
            <v>0</v>
          </cell>
          <cell r="F172">
            <v>1606.6555341487103</v>
          </cell>
          <cell r="G172">
            <v>1365.1931513092277</v>
          </cell>
          <cell r="H172">
            <v>241.46238283948273</v>
          </cell>
          <cell r="I172">
            <v>40028.358192602092</v>
          </cell>
        </row>
        <row r="173">
          <cell r="A173">
            <v>154</v>
          </cell>
          <cell r="B173">
            <v>48670</v>
          </cell>
          <cell r="C173">
            <v>40028.358192602092</v>
          </cell>
          <cell r="D173">
            <v>1606.6555341487103</v>
          </cell>
          <cell r="E173">
            <v>0</v>
          </cell>
          <cell r="F173">
            <v>1606.6555341487103</v>
          </cell>
          <cell r="G173">
            <v>1373.156778025198</v>
          </cell>
          <cell r="H173">
            <v>233.49875612351221</v>
          </cell>
          <cell r="I173">
            <v>38655.201414576892</v>
          </cell>
        </row>
        <row r="174">
          <cell r="A174">
            <v>155</v>
          </cell>
          <cell r="B174">
            <v>48700</v>
          </cell>
          <cell r="C174">
            <v>38655.201414576892</v>
          </cell>
          <cell r="D174">
            <v>1606.6555341487103</v>
          </cell>
          <cell r="E174">
            <v>0</v>
          </cell>
          <cell r="F174">
            <v>1606.6555341487103</v>
          </cell>
          <cell r="G174">
            <v>1381.1668592303452</v>
          </cell>
          <cell r="H174">
            <v>225.48867491836521</v>
          </cell>
          <cell r="I174">
            <v>37274.034555346545</v>
          </cell>
        </row>
        <row r="175">
          <cell r="A175">
            <v>156</v>
          </cell>
          <cell r="B175">
            <v>48731</v>
          </cell>
          <cell r="C175">
            <v>37274.034555346545</v>
          </cell>
          <cell r="D175">
            <v>1606.6555341487103</v>
          </cell>
          <cell r="E175">
            <v>0</v>
          </cell>
          <cell r="F175">
            <v>1606.6555341487103</v>
          </cell>
          <cell r="G175">
            <v>1389.2236659091889</v>
          </cell>
          <cell r="H175">
            <v>217.43186823952155</v>
          </cell>
          <cell r="I175">
            <v>35884.810889437358</v>
          </cell>
        </row>
        <row r="176">
          <cell r="A176">
            <v>157</v>
          </cell>
          <cell r="B176">
            <v>48761</v>
          </cell>
          <cell r="C176">
            <v>35884.810889437358</v>
          </cell>
          <cell r="D176">
            <v>1606.6555341487103</v>
          </cell>
          <cell r="E176">
            <v>0</v>
          </cell>
          <cell r="F176">
            <v>1606.6555341487103</v>
          </cell>
          <cell r="G176">
            <v>1397.3274706269924</v>
          </cell>
          <cell r="H176">
            <v>209.32806352171795</v>
          </cell>
          <cell r="I176">
            <v>34487.483418810363</v>
          </cell>
        </row>
        <row r="177">
          <cell r="A177">
            <v>158</v>
          </cell>
          <cell r="B177">
            <v>48792</v>
          </cell>
          <cell r="C177">
            <v>34487.483418810363</v>
          </cell>
          <cell r="D177">
            <v>1606.6555341487103</v>
          </cell>
          <cell r="E177">
            <v>0</v>
          </cell>
          <cell r="F177">
            <v>1606.6555341487103</v>
          </cell>
          <cell r="G177">
            <v>1405.4785475389831</v>
          </cell>
          <cell r="H177">
            <v>201.17698660972712</v>
          </cell>
          <cell r="I177">
            <v>33082.004871271383</v>
          </cell>
        </row>
        <row r="178">
          <cell r="A178">
            <v>159</v>
          </cell>
          <cell r="B178">
            <v>48823</v>
          </cell>
          <cell r="C178">
            <v>33082.004871271383</v>
          </cell>
          <cell r="D178">
            <v>1606.6555341487103</v>
          </cell>
          <cell r="E178">
            <v>0</v>
          </cell>
          <cell r="F178">
            <v>1606.6555341487103</v>
          </cell>
          <cell r="G178">
            <v>1413.6771723996271</v>
          </cell>
          <cell r="H178">
            <v>192.97836174908309</v>
          </cell>
          <cell r="I178">
            <v>31668.327698871755</v>
          </cell>
        </row>
        <row r="179">
          <cell r="A179">
            <v>160</v>
          </cell>
          <cell r="B179">
            <v>48853</v>
          </cell>
          <cell r="C179">
            <v>31668.327698871755</v>
          </cell>
          <cell r="D179">
            <v>1606.6555341487103</v>
          </cell>
          <cell r="E179">
            <v>0</v>
          </cell>
          <cell r="F179">
            <v>1606.6555341487103</v>
          </cell>
          <cell r="G179">
            <v>1421.9236225719583</v>
          </cell>
          <cell r="H179">
            <v>184.73191157675194</v>
          </cell>
          <cell r="I179">
            <v>30246.404076299797</v>
          </cell>
        </row>
        <row r="180">
          <cell r="A180">
            <v>161</v>
          </cell>
          <cell r="B180">
            <v>48884</v>
          </cell>
          <cell r="C180">
            <v>30246.404076299797</v>
          </cell>
          <cell r="D180">
            <v>1606.6555341487103</v>
          </cell>
          <cell r="E180">
            <v>0</v>
          </cell>
          <cell r="F180">
            <v>1606.6555341487103</v>
          </cell>
          <cell r="G180">
            <v>1430.2181770369616</v>
          </cell>
          <cell r="H180">
            <v>176.43735711174884</v>
          </cell>
          <cell r="I180">
            <v>28816.185899262837</v>
          </cell>
        </row>
        <row r="181">
          <cell r="A181">
            <v>162</v>
          </cell>
          <cell r="B181">
            <v>48914</v>
          </cell>
          <cell r="C181">
            <v>28816.185899262837</v>
          </cell>
          <cell r="D181">
            <v>1606.6555341487103</v>
          </cell>
          <cell r="E181">
            <v>0</v>
          </cell>
          <cell r="F181">
            <v>1606.6555341487103</v>
          </cell>
          <cell r="G181">
            <v>1438.5611164030104</v>
          </cell>
          <cell r="H181">
            <v>168.0944177456999</v>
          </cell>
          <cell r="I181">
            <v>27377.624782859828</v>
          </cell>
        </row>
        <row r="182">
          <cell r="A182">
            <v>163</v>
          </cell>
          <cell r="B182">
            <v>48945</v>
          </cell>
          <cell r="C182">
            <v>27377.624782859828</v>
          </cell>
          <cell r="D182">
            <v>1606.6555341487103</v>
          </cell>
          <cell r="E182">
            <v>0</v>
          </cell>
          <cell r="F182">
            <v>1606.6555341487103</v>
          </cell>
          <cell r="G182">
            <v>1446.9527229153614</v>
          </cell>
          <cell r="H182">
            <v>159.70281123334902</v>
          </cell>
          <cell r="I182">
            <v>25930.672059944467</v>
          </cell>
        </row>
        <row r="183">
          <cell r="A183">
            <v>164</v>
          </cell>
          <cell r="B183">
            <v>48976</v>
          </cell>
          <cell r="C183">
            <v>25930.672059944467</v>
          </cell>
          <cell r="D183">
            <v>1606.6555341487103</v>
          </cell>
          <cell r="E183">
            <v>0</v>
          </cell>
          <cell r="F183">
            <v>1606.6555341487103</v>
          </cell>
          <cell r="G183">
            <v>1455.3932804657009</v>
          </cell>
          <cell r="H183">
            <v>151.26225368300939</v>
          </cell>
          <cell r="I183">
            <v>24475.278779478766</v>
          </cell>
        </row>
        <row r="184">
          <cell r="A184">
            <v>165</v>
          </cell>
          <cell r="B184">
            <v>49004</v>
          </cell>
          <cell r="C184">
            <v>24475.278779478766</v>
          </cell>
          <cell r="D184">
            <v>1606.6555341487103</v>
          </cell>
          <cell r="E184">
            <v>0</v>
          </cell>
          <cell r="F184">
            <v>1606.6555341487103</v>
          </cell>
          <cell r="G184">
            <v>1463.8830746017509</v>
          </cell>
          <cell r="H184">
            <v>142.77245954695948</v>
          </cell>
          <cell r="I184">
            <v>23011.395704877013</v>
          </cell>
        </row>
        <row r="185">
          <cell r="A185">
            <v>166</v>
          </cell>
          <cell r="B185">
            <v>49035</v>
          </cell>
          <cell r="C185">
            <v>23011.395704877013</v>
          </cell>
          <cell r="D185">
            <v>1606.6555341487103</v>
          </cell>
          <cell r="E185">
            <v>0</v>
          </cell>
          <cell r="F185">
            <v>1606.6555341487103</v>
          </cell>
          <cell r="G185">
            <v>1472.4223925369276</v>
          </cell>
          <cell r="H185">
            <v>134.2331416117826</v>
          </cell>
          <cell r="I185">
            <v>21538.973312340087</v>
          </cell>
        </row>
        <row r="186">
          <cell r="A186">
            <v>167</v>
          </cell>
          <cell r="B186">
            <v>49065</v>
          </cell>
          <cell r="C186">
            <v>21538.973312340087</v>
          </cell>
          <cell r="D186">
            <v>1606.6555341487103</v>
          </cell>
          <cell r="E186">
            <v>0</v>
          </cell>
          <cell r="F186">
            <v>1606.6555341487103</v>
          </cell>
          <cell r="G186">
            <v>1481.0115231600598</v>
          </cell>
          <cell r="H186">
            <v>125.64401098865052</v>
          </cell>
          <cell r="I186">
            <v>20057.961789180026</v>
          </cell>
        </row>
        <row r="187">
          <cell r="A187">
            <v>168</v>
          </cell>
          <cell r="B187">
            <v>49096</v>
          </cell>
          <cell r="C187">
            <v>20057.961789180026</v>
          </cell>
          <cell r="D187">
            <v>1606.6555341487103</v>
          </cell>
          <cell r="E187">
            <v>0</v>
          </cell>
          <cell r="F187">
            <v>1606.6555341487103</v>
          </cell>
          <cell r="G187">
            <v>1489.6507570451602</v>
          </cell>
          <cell r="H187">
            <v>117.00477710355017</v>
          </cell>
          <cell r="I187">
            <v>18568.311032134865</v>
          </cell>
        </row>
        <row r="188">
          <cell r="A188">
            <v>169</v>
          </cell>
          <cell r="B188">
            <v>49126</v>
          </cell>
          <cell r="C188">
            <v>18568.311032134865</v>
          </cell>
          <cell r="D188">
            <v>1606.6555341487103</v>
          </cell>
          <cell r="E188">
            <v>0</v>
          </cell>
          <cell r="F188">
            <v>1606.6555341487103</v>
          </cell>
          <cell r="G188">
            <v>1498.3403864612569</v>
          </cell>
          <cell r="H188">
            <v>108.31514768745338</v>
          </cell>
          <cell r="I188">
            <v>17069.970645673609</v>
          </cell>
        </row>
        <row r="189">
          <cell r="A189">
            <v>170</v>
          </cell>
          <cell r="B189">
            <v>49157</v>
          </cell>
          <cell r="C189">
            <v>17069.970645673609</v>
          </cell>
          <cell r="D189">
            <v>1606.6555341487103</v>
          </cell>
          <cell r="E189">
            <v>0</v>
          </cell>
          <cell r="F189">
            <v>1606.6555341487103</v>
          </cell>
          <cell r="G189">
            <v>1507.0807053822809</v>
          </cell>
          <cell r="H189">
            <v>99.574828766429391</v>
          </cell>
          <cell r="I189">
            <v>15562.889940291328</v>
          </cell>
        </row>
        <row r="190">
          <cell r="A190">
            <v>171</v>
          </cell>
          <cell r="B190">
            <v>49188</v>
          </cell>
          <cell r="C190">
            <v>15562.889940291328</v>
          </cell>
          <cell r="D190">
            <v>1606.6555341487103</v>
          </cell>
          <cell r="E190">
            <v>0</v>
          </cell>
          <cell r="F190">
            <v>1606.6555341487103</v>
          </cell>
          <cell r="G190">
            <v>1515.8720094970108</v>
          </cell>
          <cell r="H190">
            <v>90.783524651699437</v>
          </cell>
          <cell r="I190">
            <v>14047.017930794318</v>
          </cell>
        </row>
        <row r="191">
          <cell r="A191">
            <v>172</v>
          </cell>
          <cell r="B191">
            <v>49218</v>
          </cell>
          <cell r="C191">
            <v>14047.017930794318</v>
          </cell>
          <cell r="D191">
            <v>1606.6555341487103</v>
          </cell>
          <cell r="E191">
            <v>0</v>
          </cell>
          <cell r="F191">
            <v>1606.6555341487103</v>
          </cell>
          <cell r="G191">
            <v>1524.7145962190768</v>
          </cell>
          <cell r="H191">
            <v>81.940937929633535</v>
          </cell>
          <cell r="I191">
            <v>12522.303334575241</v>
          </cell>
        </row>
        <row r="192">
          <cell r="A192">
            <v>173</v>
          </cell>
          <cell r="B192">
            <v>49249</v>
          </cell>
          <cell r="C192">
            <v>12522.303334575241</v>
          </cell>
          <cell r="D192">
            <v>1606.6555341487103</v>
          </cell>
          <cell r="E192">
            <v>0</v>
          </cell>
          <cell r="F192">
            <v>1606.6555341487103</v>
          </cell>
          <cell r="G192">
            <v>1533.6087646970213</v>
          </cell>
          <cell r="H192">
            <v>73.046769451688917</v>
          </cell>
          <cell r="I192">
            <v>10988.69456987822</v>
          </cell>
        </row>
        <row r="193">
          <cell r="A193">
            <v>174</v>
          </cell>
          <cell r="B193">
            <v>49279</v>
          </cell>
          <cell r="C193">
            <v>10988.69456987822</v>
          </cell>
          <cell r="D193">
            <v>1606.6555341487103</v>
          </cell>
          <cell r="E193">
            <v>0</v>
          </cell>
          <cell r="F193">
            <v>1606.6555341487103</v>
          </cell>
          <cell r="G193">
            <v>1542.5548158244208</v>
          </cell>
          <cell r="H193">
            <v>64.100718324289616</v>
          </cell>
          <cell r="I193">
            <v>9446.1397540538001</v>
          </cell>
        </row>
        <row r="194">
          <cell r="A194">
            <v>175</v>
          </cell>
          <cell r="B194">
            <v>49310</v>
          </cell>
          <cell r="C194">
            <v>9446.1397540538001</v>
          </cell>
          <cell r="D194">
            <v>1606.6555341487103</v>
          </cell>
          <cell r="E194">
            <v>0</v>
          </cell>
          <cell r="F194">
            <v>1606.6555341487103</v>
          </cell>
          <cell r="G194">
            <v>1551.553052250063</v>
          </cell>
          <cell r="H194">
            <v>55.10248189864717</v>
          </cell>
          <cell r="I194">
            <v>7894.586701803737</v>
          </cell>
        </row>
        <row r="195">
          <cell r="A195">
            <v>176</v>
          </cell>
          <cell r="B195">
            <v>49341</v>
          </cell>
          <cell r="C195">
            <v>7894.586701803737</v>
          </cell>
          <cell r="D195">
            <v>1606.6555341487103</v>
          </cell>
          <cell r="E195">
            <v>0</v>
          </cell>
          <cell r="F195">
            <v>1606.6555341487103</v>
          </cell>
          <cell r="G195">
            <v>1560.6037783881886</v>
          </cell>
          <cell r="H195">
            <v>46.051755760521807</v>
          </cell>
          <cell r="I195">
            <v>6333.9829234155486</v>
          </cell>
        </row>
        <row r="196">
          <cell r="A196">
            <v>177</v>
          </cell>
          <cell r="B196">
            <v>49369</v>
          </cell>
          <cell r="C196">
            <v>6333.9829234155486</v>
          </cell>
          <cell r="D196">
            <v>1606.6555341487103</v>
          </cell>
          <cell r="E196">
            <v>0</v>
          </cell>
          <cell r="F196">
            <v>1606.6555341487103</v>
          </cell>
          <cell r="G196">
            <v>1569.7073004287863</v>
          </cell>
          <cell r="H196">
            <v>36.94823371992404</v>
          </cell>
          <cell r="I196">
            <v>4764.2756229867628</v>
          </cell>
        </row>
        <row r="197">
          <cell r="A197">
            <v>178</v>
          </cell>
          <cell r="B197">
            <v>49400</v>
          </cell>
          <cell r="C197">
            <v>4764.2756229867628</v>
          </cell>
          <cell r="D197">
            <v>1606.6555341487103</v>
          </cell>
          <cell r="E197">
            <v>0</v>
          </cell>
          <cell r="F197">
            <v>1606.6555341487103</v>
          </cell>
          <cell r="G197">
            <v>1578.8639263479542</v>
          </cell>
          <cell r="H197">
            <v>27.791607800756122</v>
          </cell>
          <cell r="I197">
            <v>3185.4116966388083</v>
          </cell>
        </row>
        <row r="198">
          <cell r="A198">
            <v>179</v>
          </cell>
          <cell r="B198">
            <v>49430</v>
          </cell>
          <cell r="C198">
            <v>3185.4116966388083</v>
          </cell>
          <cell r="D198">
            <v>1606.6555341487103</v>
          </cell>
          <cell r="E198">
            <v>0</v>
          </cell>
          <cell r="F198">
            <v>1606.6555341487103</v>
          </cell>
          <cell r="G198">
            <v>1588.0739659183173</v>
          </cell>
          <cell r="H198">
            <v>18.581568230393049</v>
          </cell>
          <cell r="I198">
            <v>1597.337730720491</v>
          </cell>
        </row>
        <row r="199">
          <cell r="A199">
            <v>180</v>
          </cell>
          <cell r="B199">
            <v>49461</v>
          </cell>
          <cell r="C199">
            <v>1597.337730720491</v>
          </cell>
          <cell r="D199">
            <v>1606.6555341487103</v>
          </cell>
          <cell r="E199">
            <v>0</v>
          </cell>
          <cell r="F199">
            <v>1597.337730720491</v>
          </cell>
          <cell r="G199">
            <v>1588.019927291288</v>
          </cell>
          <cell r="H199">
            <v>9.3178034292028649</v>
          </cell>
          <cell r="I199">
            <v>0</v>
          </cell>
        </row>
        <row r="200">
          <cell r="A200">
            <v>181</v>
          </cell>
          <cell r="B200">
            <v>49491</v>
          </cell>
          <cell r="C200">
            <v>0</v>
          </cell>
          <cell r="D200">
            <v>1606.6555341487103</v>
          </cell>
          <cell r="E200">
            <v>0</v>
          </cell>
          <cell r="F200">
            <v>0</v>
          </cell>
          <cell r="G200">
            <v>0</v>
          </cell>
          <cell r="H200">
            <v>0</v>
          </cell>
          <cell r="I200">
            <v>0</v>
          </cell>
        </row>
        <row r="201">
          <cell r="A201">
            <v>182</v>
          </cell>
          <cell r="B201">
            <v>49522</v>
          </cell>
          <cell r="C201">
            <v>0</v>
          </cell>
          <cell r="D201">
            <v>1606.6555341487103</v>
          </cell>
          <cell r="E201">
            <v>0</v>
          </cell>
          <cell r="F201">
            <v>0</v>
          </cell>
          <cell r="G201">
            <v>0</v>
          </cell>
          <cell r="H201">
            <v>0</v>
          </cell>
          <cell r="I201">
            <v>0</v>
          </cell>
        </row>
        <row r="202">
          <cell r="A202">
            <v>183</v>
          </cell>
          <cell r="B202">
            <v>49553</v>
          </cell>
          <cell r="C202">
            <v>0</v>
          </cell>
          <cell r="D202">
            <v>1606.6555341487103</v>
          </cell>
          <cell r="E202">
            <v>0</v>
          </cell>
          <cell r="F202">
            <v>0</v>
          </cell>
          <cell r="G202">
            <v>0</v>
          </cell>
          <cell r="H202">
            <v>0</v>
          </cell>
          <cell r="I202">
            <v>0</v>
          </cell>
        </row>
        <row r="203">
          <cell r="A203">
            <v>184</v>
          </cell>
          <cell r="B203">
            <v>49583</v>
          </cell>
          <cell r="C203">
            <v>0</v>
          </cell>
          <cell r="D203">
            <v>1606.6555341487103</v>
          </cell>
          <cell r="E203">
            <v>0</v>
          </cell>
          <cell r="F203">
            <v>0</v>
          </cell>
          <cell r="G203">
            <v>0</v>
          </cell>
          <cell r="H203">
            <v>0</v>
          </cell>
          <cell r="I203">
            <v>0</v>
          </cell>
        </row>
        <row r="204">
          <cell r="A204">
            <v>185</v>
          </cell>
          <cell r="B204">
            <v>49614</v>
          </cell>
          <cell r="C204">
            <v>0</v>
          </cell>
          <cell r="D204">
            <v>1606.6555341487103</v>
          </cell>
          <cell r="E204">
            <v>0</v>
          </cell>
          <cell r="F204">
            <v>0</v>
          </cell>
          <cell r="G204">
            <v>0</v>
          </cell>
          <cell r="H204">
            <v>0</v>
          </cell>
          <cell r="I204">
            <v>0</v>
          </cell>
        </row>
        <row r="205">
          <cell r="A205">
            <v>186</v>
          </cell>
          <cell r="B205">
            <v>49644</v>
          </cell>
          <cell r="C205">
            <v>0</v>
          </cell>
          <cell r="D205">
            <v>1606.6555341487103</v>
          </cell>
          <cell r="E205">
            <v>0</v>
          </cell>
          <cell r="F205">
            <v>0</v>
          </cell>
          <cell r="G205">
            <v>0</v>
          </cell>
          <cell r="H205">
            <v>0</v>
          </cell>
          <cell r="I205">
            <v>0</v>
          </cell>
        </row>
        <row r="206">
          <cell r="A206">
            <v>187</v>
          </cell>
          <cell r="B206">
            <v>49675</v>
          </cell>
          <cell r="C206">
            <v>0</v>
          </cell>
          <cell r="D206">
            <v>1606.6555341487103</v>
          </cell>
          <cell r="E206">
            <v>0</v>
          </cell>
          <cell r="F206">
            <v>0</v>
          </cell>
          <cell r="G206">
            <v>0</v>
          </cell>
          <cell r="H206">
            <v>0</v>
          </cell>
          <cell r="I206">
            <v>0</v>
          </cell>
        </row>
        <row r="207">
          <cell r="A207">
            <v>188</v>
          </cell>
          <cell r="B207">
            <v>49706</v>
          </cell>
          <cell r="C207">
            <v>0</v>
          </cell>
          <cell r="D207">
            <v>1606.6555341487103</v>
          </cell>
          <cell r="E207">
            <v>0</v>
          </cell>
          <cell r="F207">
            <v>0</v>
          </cell>
          <cell r="G207">
            <v>0</v>
          </cell>
          <cell r="H207">
            <v>0</v>
          </cell>
          <cell r="I207">
            <v>0</v>
          </cell>
        </row>
        <row r="208">
          <cell r="A208">
            <v>189</v>
          </cell>
          <cell r="B208">
            <v>49735</v>
          </cell>
          <cell r="C208">
            <v>0</v>
          </cell>
          <cell r="D208">
            <v>1606.6555341487103</v>
          </cell>
          <cell r="E208">
            <v>0</v>
          </cell>
          <cell r="F208">
            <v>0</v>
          </cell>
          <cell r="G208">
            <v>0</v>
          </cell>
          <cell r="H208">
            <v>0</v>
          </cell>
          <cell r="I208">
            <v>0</v>
          </cell>
        </row>
        <row r="209">
          <cell r="A209">
            <v>190</v>
          </cell>
          <cell r="B209">
            <v>49766</v>
          </cell>
          <cell r="C209">
            <v>0</v>
          </cell>
          <cell r="D209">
            <v>1606.6555341487103</v>
          </cell>
          <cell r="E209">
            <v>0</v>
          </cell>
          <cell r="F209">
            <v>0</v>
          </cell>
          <cell r="G209">
            <v>0</v>
          </cell>
          <cell r="H209">
            <v>0</v>
          </cell>
          <cell r="I209">
            <v>0</v>
          </cell>
        </row>
        <row r="210">
          <cell r="A210">
            <v>191</v>
          </cell>
          <cell r="B210">
            <v>49796</v>
          </cell>
          <cell r="C210">
            <v>0</v>
          </cell>
          <cell r="D210">
            <v>1606.6555341487103</v>
          </cell>
          <cell r="E210">
            <v>0</v>
          </cell>
          <cell r="F210">
            <v>0</v>
          </cell>
          <cell r="G210">
            <v>0</v>
          </cell>
          <cell r="H210">
            <v>0</v>
          </cell>
          <cell r="I210">
            <v>0</v>
          </cell>
        </row>
        <row r="211">
          <cell r="A211">
            <v>192</v>
          </cell>
          <cell r="B211">
            <v>49827</v>
          </cell>
          <cell r="C211">
            <v>0</v>
          </cell>
          <cell r="D211">
            <v>1606.6555341487103</v>
          </cell>
          <cell r="E211">
            <v>0</v>
          </cell>
          <cell r="F211">
            <v>0</v>
          </cell>
          <cell r="G211">
            <v>0</v>
          </cell>
          <cell r="H211">
            <v>0</v>
          </cell>
          <cell r="I211">
            <v>0</v>
          </cell>
        </row>
        <row r="212">
          <cell r="A212">
            <v>193</v>
          </cell>
          <cell r="B212">
            <v>49857</v>
          </cell>
          <cell r="C212">
            <v>0</v>
          </cell>
          <cell r="D212">
            <v>1606.6555341487103</v>
          </cell>
          <cell r="E212">
            <v>0</v>
          </cell>
          <cell r="F212">
            <v>0</v>
          </cell>
          <cell r="G212">
            <v>0</v>
          </cell>
          <cell r="H212">
            <v>0</v>
          </cell>
          <cell r="I212">
            <v>0</v>
          </cell>
        </row>
        <row r="213">
          <cell r="A213">
            <v>194</v>
          </cell>
          <cell r="B213">
            <v>49888</v>
          </cell>
          <cell r="C213">
            <v>0</v>
          </cell>
          <cell r="D213">
            <v>1606.6555341487103</v>
          </cell>
          <cell r="E213">
            <v>0</v>
          </cell>
          <cell r="F213">
            <v>0</v>
          </cell>
          <cell r="G213">
            <v>0</v>
          </cell>
          <cell r="H213">
            <v>0</v>
          </cell>
          <cell r="I213">
            <v>0</v>
          </cell>
        </row>
        <row r="214">
          <cell r="A214">
            <v>195</v>
          </cell>
          <cell r="B214">
            <v>49919</v>
          </cell>
          <cell r="C214">
            <v>0</v>
          </cell>
          <cell r="D214">
            <v>1606.6555341487103</v>
          </cell>
          <cell r="E214">
            <v>0</v>
          </cell>
          <cell r="F214">
            <v>0</v>
          </cell>
          <cell r="G214">
            <v>0</v>
          </cell>
          <cell r="H214">
            <v>0</v>
          </cell>
          <cell r="I214">
            <v>0</v>
          </cell>
        </row>
        <row r="215">
          <cell r="A215">
            <v>196</v>
          </cell>
          <cell r="B215">
            <v>49949</v>
          </cell>
          <cell r="C215">
            <v>0</v>
          </cell>
          <cell r="D215">
            <v>1606.6555341487103</v>
          </cell>
          <cell r="E215">
            <v>0</v>
          </cell>
          <cell r="F215">
            <v>0</v>
          </cell>
          <cell r="G215">
            <v>0</v>
          </cell>
          <cell r="H215">
            <v>0</v>
          </cell>
          <cell r="I215">
            <v>0</v>
          </cell>
        </row>
        <row r="216">
          <cell r="A216">
            <v>197</v>
          </cell>
          <cell r="B216">
            <v>49980</v>
          </cell>
          <cell r="C216">
            <v>0</v>
          </cell>
          <cell r="D216">
            <v>1606.6555341487103</v>
          </cell>
          <cell r="E216">
            <v>0</v>
          </cell>
          <cell r="F216">
            <v>0</v>
          </cell>
          <cell r="G216">
            <v>0</v>
          </cell>
          <cell r="H216">
            <v>0</v>
          </cell>
          <cell r="I216">
            <v>0</v>
          </cell>
        </row>
        <row r="217">
          <cell r="A217">
            <v>198</v>
          </cell>
          <cell r="B217">
            <v>50010</v>
          </cell>
          <cell r="C217">
            <v>0</v>
          </cell>
          <cell r="D217">
            <v>1606.6555341487103</v>
          </cell>
          <cell r="E217">
            <v>0</v>
          </cell>
          <cell r="F217">
            <v>0</v>
          </cell>
          <cell r="G217">
            <v>0</v>
          </cell>
          <cell r="H217">
            <v>0</v>
          </cell>
          <cell r="I217">
            <v>0</v>
          </cell>
        </row>
        <row r="218">
          <cell r="A218">
            <v>199</v>
          </cell>
          <cell r="B218">
            <v>50041</v>
          </cell>
          <cell r="C218">
            <v>0</v>
          </cell>
          <cell r="D218">
            <v>1606.6555341487103</v>
          </cell>
          <cell r="E218">
            <v>0</v>
          </cell>
          <cell r="F218">
            <v>0</v>
          </cell>
          <cell r="G218">
            <v>0</v>
          </cell>
          <cell r="H218">
            <v>0</v>
          </cell>
          <cell r="I218">
            <v>0</v>
          </cell>
        </row>
        <row r="219">
          <cell r="A219">
            <v>200</v>
          </cell>
          <cell r="B219">
            <v>50072</v>
          </cell>
          <cell r="C219">
            <v>0</v>
          </cell>
          <cell r="D219">
            <v>1606.6555341487103</v>
          </cell>
          <cell r="E219">
            <v>0</v>
          </cell>
          <cell r="F219">
            <v>0</v>
          </cell>
          <cell r="G219">
            <v>0</v>
          </cell>
          <cell r="H219">
            <v>0</v>
          </cell>
          <cell r="I219">
            <v>0</v>
          </cell>
        </row>
        <row r="220">
          <cell r="A220">
            <v>201</v>
          </cell>
          <cell r="B220">
            <v>50100</v>
          </cell>
          <cell r="C220">
            <v>0</v>
          </cell>
          <cell r="D220">
            <v>1606.6555341487103</v>
          </cell>
          <cell r="E220">
            <v>0</v>
          </cell>
          <cell r="F220">
            <v>0</v>
          </cell>
          <cell r="G220">
            <v>0</v>
          </cell>
          <cell r="H220">
            <v>0</v>
          </cell>
          <cell r="I220">
            <v>0</v>
          </cell>
        </row>
        <row r="221">
          <cell r="A221">
            <v>202</v>
          </cell>
          <cell r="B221">
            <v>50131</v>
          </cell>
          <cell r="C221">
            <v>0</v>
          </cell>
          <cell r="D221">
            <v>1606.6555341487103</v>
          </cell>
          <cell r="E221">
            <v>0</v>
          </cell>
          <cell r="F221">
            <v>0</v>
          </cell>
          <cell r="G221">
            <v>0</v>
          </cell>
          <cell r="H221">
            <v>0</v>
          </cell>
          <cell r="I221">
            <v>0</v>
          </cell>
        </row>
        <row r="222">
          <cell r="A222">
            <v>203</v>
          </cell>
          <cell r="B222">
            <v>50161</v>
          </cell>
          <cell r="C222">
            <v>0</v>
          </cell>
          <cell r="D222">
            <v>1606.6555341487103</v>
          </cell>
          <cell r="E222">
            <v>0</v>
          </cell>
          <cell r="F222">
            <v>0</v>
          </cell>
          <cell r="G222">
            <v>0</v>
          </cell>
          <cell r="H222">
            <v>0</v>
          </cell>
          <cell r="I222">
            <v>0</v>
          </cell>
        </row>
        <row r="223">
          <cell r="A223">
            <v>204</v>
          </cell>
          <cell r="B223">
            <v>50192</v>
          </cell>
          <cell r="C223">
            <v>0</v>
          </cell>
          <cell r="D223">
            <v>1606.6555341487103</v>
          </cell>
          <cell r="E223">
            <v>0</v>
          </cell>
          <cell r="F223">
            <v>0</v>
          </cell>
          <cell r="G223">
            <v>0</v>
          </cell>
          <cell r="H223">
            <v>0</v>
          </cell>
          <cell r="I223">
            <v>0</v>
          </cell>
        </row>
        <row r="224">
          <cell r="A224">
            <v>205</v>
          </cell>
          <cell r="B224">
            <v>50222</v>
          </cell>
          <cell r="C224">
            <v>0</v>
          </cell>
          <cell r="D224">
            <v>1606.6555341487103</v>
          </cell>
          <cell r="E224">
            <v>0</v>
          </cell>
          <cell r="F224">
            <v>0</v>
          </cell>
          <cell r="G224">
            <v>0</v>
          </cell>
          <cell r="H224">
            <v>0</v>
          </cell>
          <cell r="I224">
            <v>0</v>
          </cell>
        </row>
        <row r="225">
          <cell r="A225">
            <v>206</v>
          </cell>
          <cell r="B225">
            <v>50253</v>
          </cell>
          <cell r="C225">
            <v>0</v>
          </cell>
          <cell r="D225">
            <v>1606.6555341487103</v>
          </cell>
          <cell r="E225">
            <v>0</v>
          </cell>
          <cell r="F225">
            <v>0</v>
          </cell>
          <cell r="G225">
            <v>0</v>
          </cell>
          <cell r="H225">
            <v>0</v>
          </cell>
          <cell r="I225">
            <v>0</v>
          </cell>
        </row>
        <row r="226">
          <cell r="A226">
            <v>207</v>
          </cell>
          <cell r="B226">
            <v>50284</v>
          </cell>
          <cell r="C226">
            <v>0</v>
          </cell>
          <cell r="D226">
            <v>1606.6555341487103</v>
          </cell>
          <cell r="E226">
            <v>0</v>
          </cell>
          <cell r="F226">
            <v>0</v>
          </cell>
          <cell r="G226">
            <v>0</v>
          </cell>
          <cell r="H226">
            <v>0</v>
          </cell>
          <cell r="I226">
            <v>0</v>
          </cell>
        </row>
        <row r="227">
          <cell r="A227">
            <v>208</v>
          </cell>
          <cell r="B227">
            <v>50314</v>
          </cell>
          <cell r="C227">
            <v>0</v>
          </cell>
          <cell r="D227">
            <v>1606.6555341487103</v>
          </cell>
          <cell r="E227">
            <v>0</v>
          </cell>
          <cell r="F227">
            <v>0</v>
          </cell>
          <cell r="G227">
            <v>0</v>
          </cell>
          <cell r="H227">
            <v>0</v>
          </cell>
          <cell r="I227">
            <v>0</v>
          </cell>
        </row>
        <row r="228">
          <cell r="A228">
            <v>209</v>
          </cell>
          <cell r="B228">
            <v>50345</v>
          </cell>
          <cell r="C228">
            <v>0</v>
          </cell>
          <cell r="D228">
            <v>1606.6555341487103</v>
          </cell>
          <cell r="E228">
            <v>0</v>
          </cell>
          <cell r="F228">
            <v>0</v>
          </cell>
          <cell r="G228">
            <v>0</v>
          </cell>
          <cell r="H228">
            <v>0</v>
          </cell>
          <cell r="I228">
            <v>0</v>
          </cell>
        </row>
        <row r="229">
          <cell r="A229">
            <v>210</v>
          </cell>
          <cell r="B229">
            <v>50375</v>
          </cell>
          <cell r="C229">
            <v>0</v>
          </cell>
          <cell r="D229">
            <v>1606.6555341487103</v>
          </cell>
          <cell r="E229">
            <v>0</v>
          </cell>
          <cell r="F229">
            <v>0</v>
          </cell>
          <cell r="G229">
            <v>0</v>
          </cell>
          <cell r="H229">
            <v>0</v>
          </cell>
          <cell r="I229">
            <v>0</v>
          </cell>
        </row>
        <row r="230">
          <cell r="A230">
            <v>211</v>
          </cell>
          <cell r="B230">
            <v>50406</v>
          </cell>
          <cell r="C230">
            <v>0</v>
          </cell>
          <cell r="D230">
            <v>1606.6555341487103</v>
          </cell>
          <cell r="E230">
            <v>0</v>
          </cell>
          <cell r="F230">
            <v>0</v>
          </cell>
          <cell r="G230">
            <v>0</v>
          </cell>
          <cell r="H230">
            <v>0</v>
          </cell>
          <cell r="I230">
            <v>0</v>
          </cell>
        </row>
        <row r="231">
          <cell r="A231">
            <v>212</v>
          </cell>
          <cell r="B231">
            <v>50437</v>
          </cell>
          <cell r="C231">
            <v>0</v>
          </cell>
          <cell r="D231">
            <v>1606.6555341487103</v>
          </cell>
          <cell r="E231">
            <v>0</v>
          </cell>
          <cell r="F231">
            <v>0</v>
          </cell>
          <cell r="G231">
            <v>0</v>
          </cell>
          <cell r="H231">
            <v>0</v>
          </cell>
          <cell r="I231">
            <v>0</v>
          </cell>
        </row>
        <row r="232">
          <cell r="A232">
            <v>213</v>
          </cell>
          <cell r="B232">
            <v>50465</v>
          </cell>
          <cell r="C232">
            <v>0</v>
          </cell>
          <cell r="D232">
            <v>1606.6555341487103</v>
          </cell>
          <cell r="E232">
            <v>0</v>
          </cell>
          <cell r="F232">
            <v>0</v>
          </cell>
          <cell r="G232">
            <v>0</v>
          </cell>
          <cell r="H232">
            <v>0</v>
          </cell>
          <cell r="I232">
            <v>0</v>
          </cell>
        </row>
        <row r="233">
          <cell r="A233">
            <v>214</v>
          </cell>
          <cell r="B233">
            <v>50496</v>
          </cell>
          <cell r="C233">
            <v>0</v>
          </cell>
          <cell r="D233">
            <v>1606.6555341487103</v>
          </cell>
          <cell r="E233">
            <v>0</v>
          </cell>
          <cell r="F233">
            <v>0</v>
          </cell>
          <cell r="G233">
            <v>0</v>
          </cell>
          <cell r="H233">
            <v>0</v>
          </cell>
          <cell r="I233">
            <v>0</v>
          </cell>
        </row>
        <row r="234">
          <cell r="A234">
            <v>215</v>
          </cell>
          <cell r="B234">
            <v>50526</v>
          </cell>
          <cell r="C234">
            <v>0</v>
          </cell>
          <cell r="D234">
            <v>1606.6555341487103</v>
          </cell>
          <cell r="E234">
            <v>0</v>
          </cell>
          <cell r="F234">
            <v>0</v>
          </cell>
          <cell r="G234">
            <v>0</v>
          </cell>
          <cell r="H234">
            <v>0</v>
          </cell>
          <cell r="I234">
            <v>0</v>
          </cell>
        </row>
        <row r="235">
          <cell r="A235">
            <v>216</v>
          </cell>
          <cell r="B235">
            <v>50557</v>
          </cell>
          <cell r="C235">
            <v>0</v>
          </cell>
          <cell r="D235">
            <v>1606.6555341487103</v>
          </cell>
          <cell r="E235">
            <v>0</v>
          </cell>
          <cell r="F235">
            <v>0</v>
          </cell>
          <cell r="G235">
            <v>0</v>
          </cell>
          <cell r="H235">
            <v>0</v>
          </cell>
          <cell r="I235">
            <v>0</v>
          </cell>
        </row>
        <row r="236">
          <cell r="A236">
            <v>217</v>
          </cell>
          <cell r="B236">
            <v>50587</v>
          </cell>
          <cell r="C236">
            <v>0</v>
          </cell>
          <cell r="D236">
            <v>1606.6555341487103</v>
          </cell>
          <cell r="E236">
            <v>0</v>
          </cell>
          <cell r="F236">
            <v>0</v>
          </cell>
          <cell r="G236">
            <v>0</v>
          </cell>
          <cell r="H236">
            <v>0</v>
          </cell>
          <cell r="I236">
            <v>0</v>
          </cell>
        </row>
        <row r="237">
          <cell r="A237">
            <v>218</v>
          </cell>
          <cell r="B237">
            <v>50618</v>
          </cell>
          <cell r="C237">
            <v>0</v>
          </cell>
          <cell r="D237">
            <v>1606.6555341487103</v>
          </cell>
          <cell r="E237">
            <v>0</v>
          </cell>
          <cell r="F237">
            <v>0</v>
          </cell>
          <cell r="G237">
            <v>0</v>
          </cell>
          <cell r="H237">
            <v>0</v>
          </cell>
          <cell r="I237">
            <v>0</v>
          </cell>
        </row>
        <row r="238">
          <cell r="A238">
            <v>219</v>
          </cell>
          <cell r="B238">
            <v>50649</v>
          </cell>
          <cell r="C238">
            <v>0</v>
          </cell>
          <cell r="D238">
            <v>1606.6555341487103</v>
          </cell>
          <cell r="E238">
            <v>0</v>
          </cell>
          <cell r="F238">
            <v>0</v>
          </cell>
          <cell r="G238">
            <v>0</v>
          </cell>
          <cell r="H238">
            <v>0</v>
          </cell>
          <cell r="I238">
            <v>0</v>
          </cell>
        </row>
        <row r="239">
          <cell r="A239">
            <v>220</v>
          </cell>
          <cell r="B239">
            <v>50679</v>
          </cell>
          <cell r="C239">
            <v>0</v>
          </cell>
          <cell r="D239">
            <v>1606.6555341487103</v>
          </cell>
          <cell r="E239">
            <v>0</v>
          </cell>
          <cell r="F239">
            <v>0</v>
          </cell>
          <cell r="G239">
            <v>0</v>
          </cell>
          <cell r="H239">
            <v>0</v>
          </cell>
          <cell r="I239">
            <v>0</v>
          </cell>
        </row>
        <row r="240">
          <cell r="A240">
            <v>221</v>
          </cell>
          <cell r="B240">
            <v>50710</v>
          </cell>
          <cell r="C240">
            <v>0</v>
          </cell>
          <cell r="D240">
            <v>1606.6555341487103</v>
          </cell>
          <cell r="E240">
            <v>0</v>
          </cell>
          <cell r="F240">
            <v>0</v>
          </cell>
          <cell r="G240">
            <v>0</v>
          </cell>
          <cell r="H240">
            <v>0</v>
          </cell>
          <cell r="I240">
            <v>0</v>
          </cell>
        </row>
        <row r="241">
          <cell r="A241">
            <v>222</v>
          </cell>
          <cell r="B241">
            <v>50740</v>
          </cell>
          <cell r="C241">
            <v>0</v>
          </cell>
          <cell r="D241">
            <v>1606.6555341487103</v>
          </cell>
          <cell r="E241">
            <v>0</v>
          </cell>
          <cell r="F241">
            <v>0</v>
          </cell>
          <cell r="G241">
            <v>0</v>
          </cell>
          <cell r="H241">
            <v>0</v>
          </cell>
          <cell r="I241">
            <v>0</v>
          </cell>
        </row>
        <row r="242">
          <cell r="A242">
            <v>223</v>
          </cell>
          <cell r="B242">
            <v>50771</v>
          </cell>
          <cell r="C242">
            <v>0</v>
          </cell>
          <cell r="D242">
            <v>1606.6555341487103</v>
          </cell>
          <cell r="E242">
            <v>0</v>
          </cell>
          <cell r="F242">
            <v>0</v>
          </cell>
          <cell r="G242">
            <v>0</v>
          </cell>
          <cell r="H242">
            <v>0</v>
          </cell>
          <cell r="I242">
            <v>0</v>
          </cell>
        </row>
        <row r="243">
          <cell r="A243">
            <v>224</v>
          </cell>
          <cell r="B243">
            <v>50802</v>
          </cell>
          <cell r="C243">
            <v>0</v>
          </cell>
          <cell r="D243">
            <v>1606.6555341487103</v>
          </cell>
          <cell r="E243">
            <v>0</v>
          </cell>
          <cell r="F243">
            <v>0</v>
          </cell>
          <cell r="G243">
            <v>0</v>
          </cell>
          <cell r="H243">
            <v>0</v>
          </cell>
          <cell r="I243">
            <v>0</v>
          </cell>
        </row>
        <row r="244">
          <cell r="A244">
            <v>225</v>
          </cell>
          <cell r="B244">
            <v>50830</v>
          </cell>
          <cell r="C244">
            <v>0</v>
          </cell>
          <cell r="D244">
            <v>1606.6555341487103</v>
          </cell>
          <cell r="E244">
            <v>0</v>
          </cell>
          <cell r="F244">
            <v>0</v>
          </cell>
          <cell r="G244">
            <v>0</v>
          </cell>
          <cell r="H244">
            <v>0</v>
          </cell>
          <cell r="I244">
            <v>0</v>
          </cell>
        </row>
        <row r="245">
          <cell r="A245">
            <v>226</v>
          </cell>
          <cell r="B245">
            <v>50861</v>
          </cell>
          <cell r="C245">
            <v>0</v>
          </cell>
          <cell r="D245">
            <v>1606.6555341487103</v>
          </cell>
          <cell r="E245">
            <v>0</v>
          </cell>
          <cell r="F245">
            <v>0</v>
          </cell>
          <cell r="G245">
            <v>0</v>
          </cell>
          <cell r="H245">
            <v>0</v>
          </cell>
          <cell r="I245">
            <v>0</v>
          </cell>
        </row>
        <row r="246">
          <cell r="A246">
            <v>227</v>
          </cell>
          <cell r="B246">
            <v>50891</v>
          </cell>
          <cell r="C246">
            <v>0</v>
          </cell>
          <cell r="D246">
            <v>1606.6555341487103</v>
          </cell>
          <cell r="E246">
            <v>0</v>
          </cell>
          <cell r="F246">
            <v>0</v>
          </cell>
          <cell r="G246">
            <v>0</v>
          </cell>
          <cell r="H246">
            <v>0</v>
          </cell>
          <cell r="I246">
            <v>0</v>
          </cell>
        </row>
        <row r="247">
          <cell r="A247">
            <v>228</v>
          </cell>
          <cell r="B247">
            <v>50922</v>
          </cell>
          <cell r="C247">
            <v>0</v>
          </cell>
          <cell r="D247">
            <v>1606.6555341487103</v>
          </cell>
          <cell r="E247">
            <v>0</v>
          </cell>
          <cell r="F247">
            <v>0</v>
          </cell>
          <cell r="G247">
            <v>0</v>
          </cell>
          <cell r="H247">
            <v>0</v>
          </cell>
          <cell r="I247">
            <v>0</v>
          </cell>
        </row>
        <row r="248">
          <cell r="A248">
            <v>229</v>
          </cell>
          <cell r="B248">
            <v>50952</v>
          </cell>
          <cell r="C248">
            <v>0</v>
          </cell>
          <cell r="D248">
            <v>1606.6555341487103</v>
          </cell>
          <cell r="E248">
            <v>0</v>
          </cell>
          <cell r="F248">
            <v>0</v>
          </cell>
          <cell r="G248">
            <v>0</v>
          </cell>
          <cell r="H248">
            <v>0</v>
          </cell>
          <cell r="I248">
            <v>0</v>
          </cell>
        </row>
        <row r="249">
          <cell r="A249">
            <v>230</v>
          </cell>
          <cell r="B249">
            <v>50983</v>
          </cell>
          <cell r="C249">
            <v>0</v>
          </cell>
          <cell r="D249">
            <v>1606.6555341487103</v>
          </cell>
          <cell r="E249">
            <v>0</v>
          </cell>
          <cell r="F249">
            <v>0</v>
          </cell>
          <cell r="G249">
            <v>0</v>
          </cell>
          <cell r="H249">
            <v>0</v>
          </cell>
          <cell r="I249">
            <v>0</v>
          </cell>
        </row>
        <row r="250">
          <cell r="A250">
            <v>231</v>
          </cell>
          <cell r="B250">
            <v>51014</v>
          </cell>
          <cell r="C250">
            <v>0</v>
          </cell>
          <cell r="D250">
            <v>1606.6555341487103</v>
          </cell>
          <cell r="E250">
            <v>0</v>
          </cell>
          <cell r="F250">
            <v>0</v>
          </cell>
          <cell r="G250">
            <v>0</v>
          </cell>
          <cell r="H250">
            <v>0</v>
          </cell>
          <cell r="I250">
            <v>0</v>
          </cell>
        </row>
        <row r="251">
          <cell r="A251">
            <v>232</v>
          </cell>
          <cell r="B251">
            <v>51044</v>
          </cell>
          <cell r="C251">
            <v>0</v>
          </cell>
          <cell r="D251">
            <v>1606.6555341487103</v>
          </cell>
          <cell r="E251">
            <v>0</v>
          </cell>
          <cell r="F251">
            <v>0</v>
          </cell>
          <cell r="G251">
            <v>0</v>
          </cell>
          <cell r="H251">
            <v>0</v>
          </cell>
          <cell r="I251">
            <v>0</v>
          </cell>
        </row>
        <row r="252">
          <cell r="A252">
            <v>233</v>
          </cell>
          <cell r="B252">
            <v>51075</v>
          </cell>
          <cell r="C252">
            <v>0</v>
          </cell>
          <cell r="D252">
            <v>1606.6555341487103</v>
          </cell>
          <cell r="E252">
            <v>0</v>
          </cell>
          <cell r="F252">
            <v>0</v>
          </cell>
          <cell r="G252">
            <v>0</v>
          </cell>
          <cell r="H252">
            <v>0</v>
          </cell>
          <cell r="I252">
            <v>0</v>
          </cell>
        </row>
        <row r="253">
          <cell r="A253">
            <v>234</v>
          </cell>
          <cell r="B253">
            <v>51105</v>
          </cell>
          <cell r="C253">
            <v>0</v>
          </cell>
          <cell r="D253">
            <v>1606.6555341487103</v>
          </cell>
          <cell r="E253">
            <v>0</v>
          </cell>
          <cell r="F253">
            <v>0</v>
          </cell>
          <cell r="G253">
            <v>0</v>
          </cell>
          <cell r="H253">
            <v>0</v>
          </cell>
          <cell r="I253">
            <v>0</v>
          </cell>
        </row>
        <row r="254">
          <cell r="A254">
            <v>235</v>
          </cell>
          <cell r="B254">
            <v>51136</v>
          </cell>
          <cell r="C254">
            <v>0</v>
          </cell>
          <cell r="D254">
            <v>1606.6555341487103</v>
          </cell>
          <cell r="E254">
            <v>0</v>
          </cell>
          <cell r="F254">
            <v>0</v>
          </cell>
          <cell r="G254">
            <v>0</v>
          </cell>
          <cell r="H254">
            <v>0</v>
          </cell>
          <cell r="I254">
            <v>0</v>
          </cell>
        </row>
        <row r="255">
          <cell r="A255">
            <v>236</v>
          </cell>
          <cell r="B255">
            <v>51167</v>
          </cell>
          <cell r="C255">
            <v>0</v>
          </cell>
          <cell r="D255">
            <v>1606.6555341487103</v>
          </cell>
          <cell r="E255">
            <v>0</v>
          </cell>
          <cell r="F255">
            <v>0</v>
          </cell>
          <cell r="G255">
            <v>0</v>
          </cell>
          <cell r="H255">
            <v>0</v>
          </cell>
          <cell r="I255">
            <v>0</v>
          </cell>
        </row>
        <row r="256">
          <cell r="A256">
            <v>237</v>
          </cell>
          <cell r="B256">
            <v>51196</v>
          </cell>
          <cell r="C256">
            <v>0</v>
          </cell>
          <cell r="D256">
            <v>1606.6555341487103</v>
          </cell>
          <cell r="E256">
            <v>0</v>
          </cell>
          <cell r="F256">
            <v>0</v>
          </cell>
          <cell r="G256">
            <v>0</v>
          </cell>
          <cell r="H256">
            <v>0</v>
          </cell>
          <cell r="I256">
            <v>0</v>
          </cell>
        </row>
        <row r="257">
          <cell r="A257">
            <v>238</v>
          </cell>
          <cell r="B257">
            <v>51227</v>
          </cell>
          <cell r="C257">
            <v>0</v>
          </cell>
          <cell r="D257">
            <v>1606.6555341487103</v>
          </cell>
          <cell r="E257">
            <v>0</v>
          </cell>
          <cell r="F257">
            <v>0</v>
          </cell>
          <cell r="G257">
            <v>0</v>
          </cell>
          <cell r="H257">
            <v>0</v>
          </cell>
          <cell r="I257">
            <v>0</v>
          </cell>
        </row>
        <row r="258">
          <cell r="A258">
            <v>239</v>
          </cell>
          <cell r="B258">
            <v>51257</v>
          </cell>
          <cell r="C258">
            <v>0</v>
          </cell>
          <cell r="D258">
            <v>1606.6555341487103</v>
          </cell>
          <cell r="E258">
            <v>0</v>
          </cell>
          <cell r="F258">
            <v>0</v>
          </cell>
          <cell r="G258">
            <v>0</v>
          </cell>
          <cell r="H258">
            <v>0</v>
          </cell>
          <cell r="I258">
            <v>0</v>
          </cell>
        </row>
        <row r="259">
          <cell r="A259">
            <v>240</v>
          </cell>
          <cell r="B259">
            <v>51288</v>
          </cell>
          <cell r="C259">
            <v>0</v>
          </cell>
          <cell r="D259">
            <v>1606.6555341487103</v>
          </cell>
          <cell r="E259">
            <v>0</v>
          </cell>
          <cell r="F259">
            <v>0</v>
          </cell>
          <cell r="G259">
            <v>0</v>
          </cell>
          <cell r="H259">
            <v>0</v>
          </cell>
          <cell r="I259">
            <v>0</v>
          </cell>
        </row>
        <row r="260">
          <cell r="A260">
            <v>241</v>
          </cell>
          <cell r="B260">
            <v>51318</v>
          </cell>
          <cell r="C260">
            <v>0</v>
          </cell>
          <cell r="D260">
            <v>1606.6555341487103</v>
          </cell>
          <cell r="E260">
            <v>0</v>
          </cell>
          <cell r="F260">
            <v>0</v>
          </cell>
          <cell r="G260">
            <v>0</v>
          </cell>
          <cell r="H260">
            <v>0</v>
          </cell>
          <cell r="I260">
            <v>0</v>
          </cell>
        </row>
        <row r="261">
          <cell r="A261">
            <v>242</v>
          </cell>
          <cell r="B261">
            <v>51349</v>
          </cell>
          <cell r="C261">
            <v>0</v>
          </cell>
          <cell r="D261">
            <v>1606.6555341487103</v>
          </cell>
          <cell r="E261">
            <v>0</v>
          </cell>
          <cell r="F261">
            <v>0</v>
          </cell>
          <cell r="G261">
            <v>0</v>
          </cell>
          <cell r="H261">
            <v>0</v>
          </cell>
          <cell r="I261">
            <v>0</v>
          </cell>
        </row>
        <row r="262">
          <cell r="A262">
            <v>243</v>
          </cell>
          <cell r="B262">
            <v>51380</v>
          </cell>
          <cell r="C262">
            <v>0</v>
          </cell>
          <cell r="D262">
            <v>1606.6555341487103</v>
          </cell>
          <cell r="E262">
            <v>0</v>
          </cell>
          <cell r="F262">
            <v>0</v>
          </cell>
          <cell r="G262">
            <v>0</v>
          </cell>
          <cell r="H262">
            <v>0</v>
          </cell>
          <cell r="I262">
            <v>0</v>
          </cell>
        </row>
        <row r="263">
          <cell r="A263">
            <v>244</v>
          </cell>
          <cell r="B263">
            <v>51410</v>
          </cell>
          <cell r="C263">
            <v>0</v>
          </cell>
          <cell r="D263">
            <v>1606.6555341487103</v>
          </cell>
          <cell r="E263">
            <v>0</v>
          </cell>
          <cell r="F263">
            <v>0</v>
          </cell>
          <cell r="G263">
            <v>0</v>
          </cell>
          <cell r="H263">
            <v>0</v>
          </cell>
          <cell r="I263">
            <v>0</v>
          </cell>
        </row>
        <row r="264">
          <cell r="A264">
            <v>245</v>
          </cell>
          <cell r="B264">
            <v>51441</v>
          </cell>
          <cell r="C264">
            <v>0</v>
          </cell>
          <cell r="D264">
            <v>1606.6555341487103</v>
          </cell>
          <cell r="E264">
            <v>0</v>
          </cell>
          <cell r="F264">
            <v>0</v>
          </cell>
          <cell r="G264">
            <v>0</v>
          </cell>
          <cell r="H264">
            <v>0</v>
          </cell>
          <cell r="I264">
            <v>0</v>
          </cell>
        </row>
        <row r="265">
          <cell r="A265">
            <v>246</v>
          </cell>
          <cell r="B265">
            <v>51471</v>
          </cell>
          <cell r="C265">
            <v>0</v>
          </cell>
          <cell r="D265">
            <v>1606.6555341487103</v>
          </cell>
          <cell r="E265">
            <v>0</v>
          </cell>
          <cell r="F265">
            <v>0</v>
          </cell>
          <cell r="G265">
            <v>0</v>
          </cell>
          <cell r="H265">
            <v>0</v>
          </cell>
          <cell r="I265">
            <v>0</v>
          </cell>
        </row>
        <row r="266">
          <cell r="A266">
            <v>247</v>
          </cell>
          <cell r="B266">
            <v>51502</v>
          </cell>
          <cell r="C266">
            <v>0</v>
          </cell>
          <cell r="D266">
            <v>1606.6555341487103</v>
          </cell>
          <cell r="E266">
            <v>0</v>
          </cell>
          <cell r="F266">
            <v>0</v>
          </cell>
          <cell r="G266">
            <v>0</v>
          </cell>
          <cell r="H266">
            <v>0</v>
          </cell>
          <cell r="I266">
            <v>0</v>
          </cell>
        </row>
        <row r="267">
          <cell r="A267">
            <v>248</v>
          </cell>
          <cell r="B267">
            <v>51533</v>
          </cell>
          <cell r="C267">
            <v>0</v>
          </cell>
          <cell r="D267">
            <v>1606.6555341487103</v>
          </cell>
          <cell r="E267">
            <v>0</v>
          </cell>
          <cell r="F267">
            <v>0</v>
          </cell>
          <cell r="G267">
            <v>0</v>
          </cell>
          <cell r="H267">
            <v>0</v>
          </cell>
          <cell r="I267">
            <v>0</v>
          </cell>
        </row>
        <row r="268">
          <cell r="A268">
            <v>249</v>
          </cell>
          <cell r="B268">
            <v>51561</v>
          </cell>
          <cell r="C268">
            <v>0</v>
          </cell>
          <cell r="D268">
            <v>1606.6555341487103</v>
          </cell>
          <cell r="E268">
            <v>0</v>
          </cell>
          <cell r="F268">
            <v>0</v>
          </cell>
          <cell r="G268">
            <v>0</v>
          </cell>
          <cell r="H268">
            <v>0</v>
          </cell>
          <cell r="I268">
            <v>0</v>
          </cell>
        </row>
        <row r="269">
          <cell r="A269">
            <v>250</v>
          </cell>
          <cell r="B269">
            <v>51592</v>
          </cell>
          <cell r="C269">
            <v>0</v>
          </cell>
          <cell r="D269">
            <v>1606.6555341487103</v>
          </cell>
          <cell r="E269">
            <v>0</v>
          </cell>
          <cell r="F269">
            <v>0</v>
          </cell>
          <cell r="G269">
            <v>0</v>
          </cell>
          <cell r="H269">
            <v>0</v>
          </cell>
          <cell r="I269">
            <v>0</v>
          </cell>
        </row>
        <row r="270">
          <cell r="A270">
            <v>251</v>
          </cell>
          <cell r="B270">
            <v>51622</v>
          </cell>
          <cell r="C270">
            <v>0</v>
          </cell>
          <cell r="D270">
            <v>1606.6555341487103</v>
          </cell>
          <cell r="E270">
            <v>0</v>
          </cell>
          <cell r="F270">
            <v>0</v>
          </cell>
          <cell r="G270">
            <v>0</v>
          </cell>
          <cell r="H270">
            <v>0</v>
          </cell>
          <cell r="I270">
            <v>0</v>
          </cell>
        </row>
        <row r="271">
          <cell r="A271">
            <v>252</v>
          </cell>
          <cell r="B271">
            <v>51653</v>
          </cell>
          <cell r="C271">
            <v>0</v>
          </cell>
          <cell r="D271">
            <v>1606.6555341487103</v>
          </cell>
          <cell r="E271">
            <v>0</v>
          </cell>
          <cell r="F271">
            <v>0</v>
          </cell>
          <cell r="G271">
            <v>0</v>
          </cell>
          <cell r="H271">
            <v>0</v>
          </cell>
          <cell r="I271">
            <v>0</v>
          </cell>
        </row>
        <row r="272">
          <cell r="A272">
            <v>253</v>
          </cell>
          <cell r="B272">
            <v>51683</v>
          </cell>
          <cell r="C272">
            <v>0</v>
          </cell>
          <cell r="D272">
            <v>1606.6555341487103</v>
          </cell>
          <cell r="E272">
            <v>0</v>
          </cell>
          <cell r="F272">
            <v>0</v>
          </cell>
          <cell r="G272">
            <v>0</v>
          </cell>
          <cell r="H272">
            <v>0</v>
          </cell>
          <cell r="I272">
            <v>0</v>
          </cell>
        </row>
        <row r="273">
          <cell r="A273">
            <v>254</v>
          </cell>
          <cell r="B273">
            <v>51714</v>
          </cell>
          <cell r="C273">
            <v>0</v>
          </cell>
          <cell r="D273">
            <v>1606.6555341487103</v>
          </cell>
          <cell r="E273">
            <v>0</v>
          </cell>
          <cell r="F273">
            <v>0</v>
          </cell>
          <cell r="G273">
            <v>0</v>
          </cell>
          <cell r="H273">
            <v>0</v>
          </cell>
          <cell r="I273">
            <v>0</v>
          </cell>
        </row>
        <row r="274">
          <cell r="A274">
            <v>255</v>
          </cell>
          <cell r="B274">
            <v>51745</v>
          </cell>
          <cell r="C274">
            <v>0</v>
          </cell>
          <cell r="D274">
            <v>1606.6555341487103</v>
          </cell>
          <cell r="E274">
            <v>0</v>
          </cell>
          <cell r="F274">
            <v>0</v>
          </cell>
          <cell r="G274">
            <v>0</v>
          </cell>
          <cell r="H274">
            <v>0</v>
          </cell>
          <cell r="I274">
            <v>0</v>
          </cell>
        </row>
        <row r="275">
          <cell r="A275">
            <v>256</v>
          </cell>
          <cell r="B275">
            <v>51775</v>
          </cell>
          <cell r="C275">
            <v>0</v>
          </cell>
          <cell r="D275">
            <v>1606.6555341487103</v>
          </cell>
          <cell r="E275">
            <v>0</v>
          </cell>
          <cell r="F275">
            <v>0</v>
          </cell>
          <cell r="G275">
            <v>0</v>
          </cell>
          <cell r="H275">
            <v>0</v>
          </cell>
          <cell r="I275">
            <v>0</v>
          </cell>
        </row>
        <row r="276">
          <cell r="A276">
            <v>257</v>
          </cell>
          <cell r="B276">
            <v>51806</v>
          </cell>
          <cell r="C276">
            <v>0</v>
          </cell>
          <cell r="D276">
            <v>1606.6555341487103</v>
          </cell>
          <cell r="E276">
            <v>0</v>
          </cell>
          <cell r="F276">
            <v>0</v>
          </cell>
          <cell r="G276">
            <v>0</v>
          </cell>
          <cell r="H276">
            <v>0</v>
          </cell>
          <cell r="I276">
            <v>0</v>
          </cell>
        </row>
        <row r="277">
          <cell r="A277">
            <v>258</v>
          </cell>
          <cell r="B277">
            <v>51836</v>
          </cell>
          <cell r="C277">
            <v>0</v>
          </cell>
          <cell r="D277">
            <v>1606.6555341487103</v>
          </cell>
          <cell r="E277">
            <v>0</v>
          </cell>
          <cell r="F277">
            <v>0</v>
          </cell>
          <cell r="G277">
            <v>0</v>
          </cell>
          <cell r="H277">
            <v>0</v>
          </cell>
          <cell r="I277">
            <v>0</v>
          </cell>
        </row>
        <row r="278">
          <cell r="A278">
            <v>259</v>
          </cell>
          <cell r="B278">
            <v>51867</v>
          </cell>
          <cell r="C278">
            <v>0</v>
          </cell>
          <cell r="D278">
            <v>1606.6555341487103</v>
          </cell>
          <cell r="E278">
            <v>0</v>
          </cell>
          <cell r="F278">
            <v>0</v>
          </cell>
          <cell r="G278">
            <v>0</v>
          </cell>
          <cell r="H278">
            <v>0</v>
          </cell>
          <cell r="I278">
            <v>0</v>
          </cell>
        </row>
        <row r="279">
          <cell r="A279">
            <v>260</v>
          </cell>
          <cell r="B279">
            <v>51898</v>
          </cell>
          <cell r="C279">
            <v>0</v>
          </cell>
          <cell r="D279">
            <v>1606.6555341487103</v>
          </cell>
          <cell r="E279">
            <v>0</v>
          </cell>
          <cell r="F279">
            <v>0</v>
          </cell>
          <cell r="G279">
            <v>0</v>
          </cell>
          <cell r="H279">
            <v>0</v>
          </cell>
          <cell r="I279">
            <v>0</v>
          </cell>
        </row>
        <row r="280">
          <cell r="A280">
            <v>261</v>
          </cell>
          <cell r="B280">
            <v>51926</v>
          </cell>
          <cell r="C280">
            <v>0</v>
          </cell>
          <cell r="D280">
            <v>1606.6555341487103</v>
          </cell>
          <cell r="E280">
            <v>0</v>
          </cell>
          <cell r="F280">
            <v>0</v>
          </cell>
          <cell r="G280">
            <v>0</v>
          </cell>
          <cell r="H280">
            <v>0</v>
          </cell>
          <cell r="I280">
            <v>0</v>
          </cell>
        </row>
        <row r="281">
          <cell r="A281">
            <v>262</v>
          </cell>
          <cell r="B281">
            <v>51957</v>
          </cell>
          <cell r="C281">
            <v>0</v>
          </cell>
          <cell r="D281">
            <v>1606.6555341487103</v>
          </cell>
          <cell r="E281">
            <v>0</v>
          </cell>
          <cell r="F281">
            <v>0</v>
          </cell>
          <cell r="G281">
            <v>0</v>
          </cell>
          <cell r="H281">
            <v>0</v>
          </cell>
          <cell r="I281">
            <v>0</v>
          </cell>
        </row>
        <row r="282">
          <cell r="A282">
            <v>263</v>
          </cell>
          <cell r="B282">
            <v>51987</v>
          </cell>
          <cell r="C282">
            <v>0</v>
          </cell>
          <cell r="D282">
            <v>1606.6555341487103</v>
          </cell>
          <cell r="E282">
            <v>0</v>
          </cell>
          <cell r="F282">
            <v>0</v>
          </cell>
          <cell r="G282">
            <v>0</v>
          </cell>
          <cell r="H282">
            <v>0</v>
          </cell>
          <cell r="I282">
            <v>0</v>
          </cell>
        </row>
        <row r="283">
          <cell r="A283">
            <v>264</v>
          </cell>
          <cell r="B283">
            <v>52018</v>
          </cell>
          <cell r="C283">
            <v>0</v>
          </cell>
          <cell r="D283">
            <v>1606.6555341487103</v>
          </cell>
          <cell r="E283">
            <v>0</v>
          </cell>
          <cell r="F283">
            <v>0</v>
          </cell>
          <cell r="G283">
            <v>0</v>
          </cell>
          <cell r="H283">
            <v>0</v>
          </cell>
          <cell r="I283">
            <v>0</v>
          </cell>
        </row>
        <row r="284">
          <cell r="A284">
            <v>265</v>
          </cell>
          <cell r="B284">
            <v>52048</v>
          </cell>
          <cell r="C284">
            <v>0</v>
          </cell>
          <cell r="D284">
            <v>1606.6555341487103</v>
          </cell>
          <cell r="E284">
            <v>0</v>
          </cell>
          <cell r="F284">
            <v>0</v>
          </cell>
          <cell r="G284">
            <v>0</v>
          </cell>
          <cell r="H284">
            <v>0</v>
          </cell>
          <cell r="I284">
            <v>0</v>
          </cell>
        </row>
        <row r="285">
          <cell r="A285">
            <v>266</v>
          </cell>
          <cell r="B285">
            <v>52079</v>
          </cell>
          <cell r="C285">
            <v>0</v>
          </cell>
          <cell r="D285">
            <v>1606.6555341487103</v>
          </cell>
          <cell r="E285">
            <v>0</v>
          </cell>
          <cell r="F285">
            <v>0</v>
          </cell>
          <cell r="G285">
            <v>0</v>
          </cell>
          <cell r="H285">
            <v>0</v>
          </cell>
          <cell r="I285">
            <v>0</v>
          </cell>
        </row>
        <row r="286">
          <cell r="A286">
            <v>267</v>
          </cell>
          <cell r="B286">
            <v>52110</v>
          </cell>
          <cell r="C286">
            <v>0</v>
          </cell>
          <cell r="D286">
            <v>1606.6555341487103</v>
          </cell>
          <cell r="E286">
            <v>0</v>
          </cell>
          <cell r="F286">
            <v>0</v>
          </cell>
          <cell r="G286">
            <v>0</v>
          </cell>
          <cell r="H286">
            <v>0</v>
          </cell>
          <cell r="I286">
            <v>0</v>
          </cell>
        </row>
        <row r="287">
          <cell r="A287">
            <v>268</v>
          </cell>
          <cell r="B287">
            <v>52140</v>
          </cell>
          <cell r="C287">
            <v>0</v>
          </cell>
          <cell r="D287">
            <v>1606.6555341487103</v>
          </cell>
          <cell r="E287">
            <v>0</v>
          </cell>
          <cell r="F287">
            <v>0</v>
          </cell>
          <cell r="G287">
            <v>0</v>
          </cell>
          <cell r="H287">
            <v>0</v>
          </cell>
          <cell r="I287">
            <v>0</v>
          </cell>
        </row>
        <row r="288">
          <cell r="A288">
            <v>269</v>
          </cell>
          <cell r="B288">
            <v>52171</v>
          </cell>
          <cell r="C288">
            <v>0</v>
          </cell>
          <cell r="D288">
            <v>1606.6555341487103</v>
          </cell>
          <cell r="E288">
            <v>0</v>
          </cell>
          <cell r="F288">
            <v>0</v>
          </cell>
          <cell r="G288">
            <v>0</v>
          </cell>
          <cell r="H288">
            <v>0</v>
          </cell>
          <cell r="I288">
            <v>0</v>
          </cell>
        </row>
        <row r="289">
          <cell r="A289">
            <v>270</v>
          </cell>
          <cell r="B289">
            <v>52201</v>
          </cell>
          <cell r="C289">
            <v>0</v>
          </cell>
          <cell r="D289">
            <v>1606.6555341487103</v>
          </cell>
          <cell r="E289">
            <v>0</v>
          </cell>
          <cell r="F289">
            <v>0</v>
          </cell>
          <cell r="G289">
            <v>0</v>
          </cell>
          <cell r="H289">
            <v>0</v>
          </cell>
          <cell r="I289">
            <v>0</v>
          </cell>
        </row>
        <row r="290">
          <cell r="A290">
            <v>271</v>
          </cell>
          <cell r="B290">
            <v>52232</v>
          </cell>
          <cell r="C290">
            <v>0</v>
          </cell>
          <cell r="D290">
            <v>1606.6555341487103</v>
          </cell>
          <cell r="E290">
            <v>0</v>
          </cell>
          <cell r="F290">
            <v>0</v>
          </cell>
          <cell r="G290">
            <v>0</v>
          </cell>
          <cell r="H290">
            <v>0</v>
          </cell>
          <cell r="I290">
            <v>0</v>
          </cell>
        </row>
        <row r="291">
          <cell r="A291">
            <v>272</v>
          </cell>
          <cell r="B291">
            <v>52263</v>
          </cell>
          <cell r="C291">
            <v>0</v>
          </cell>
          <cell r="D291">
            <v>1606.6555341487103</v>
          </cell>
          <cell r="E291">
            <v>0</v>
          </cell>
          <cell r="F291">
            <v>0</v>
          </cell>
          <cell r="G291">
            <v>0</v>
          </cell>
          <cell r="H291">
            <v>0</v>
          </cell>
          <cell r="I291">
            <v>0</v>
          </cell>
        </row>
        <row r="292">
          <cell r="A292">
            <v>273</v>
          </cell>
          <cell r="B292">
            <v>52291</v>
          </cell>
          <cell r="C292">
            <v>0</v>
          </cell>
          <cell r="D292">
            <v>1606.6555341487103</v>
          </cell>
          <cell r="E292">
            <v>0</v>
          </cell>
          <cell r="F292">
            <v>0</v>
          </cell>
          <cell r="G292">
            <v>0</v>
          </cell>
          <cell r="H292">
            <v>0</v>
          </cell>
          <cell r="I292">
            <v>0</v>
          </cell>
        </row>
        <row r="293">
          <cell r="A293">
            <v>274</v>
          </cell>
          <cell r="B293">
            <v>52322</v>
          </cell>
          <cell r="C293">
            <v>0</v>
          </cell>
          <cell r="D293">
            <v>1606.6555341487103</v>
          </cell>
          <cell r="E293">
            <v>0</v>
          </cell>
          <cell r="F293">
            <v>0</v>
          </cell>
          <cell r="G293">
            <v>0</v>
          </cell>
          <cell r="H293">
            <v>0</v>
          </cell>
          <cell r="I293">
            <v>0</v>
          </cell>
        </row>
        <row r="294">
          <cell r="A294">
            <v>275</v>
          </cell>
          <cell r="B294">
            <v>52352</v>
          </cell>
          <cell r="C294">
            <v>0</v>
          </cell>
          <cell r="D294">
            <v>1606.6555341487103</v>
          </cell>
          <cell r="E294">
            <v>0</v>
          </cell>
          <cell r="F294">
            <v>0</v>
          </cell>
          <cell r="G294">
            <v>0</v>
          </cell>
          <cell r="H294">
            <v>0</v>
          </cell>
          <cell r="I294">
            <v>0</v>
          </cell>
        </row>
        <row r="295">
          <cell r="A295">
            <v>276</v>
          </cell>
          <cell r="B295">
            <v>52383</v>
          </cell>
          <cell r="C295">
            <v>0</v>
          </cell>
          <cell r="D295">
            <v>1606.6555341487103</v>
          </cell>
          <cell r="E295">
            <v>0</v>
          </cell>
          <cell r="F295">
            <v>0</v>
          </cell>
          <cell r="G295">
            <v>0</v>
          </cell>
          <cell r="H295">
            <v>0</v>
          </cell>
          <cell r="I295">
            <v>0</v>
          </cell>
        </row>
        <row r="296">
          <cell r="A296">
            <v>277</v>
          </cell>
          <cell r="B296">
            <v>52413</v>
          </cell>
          <cell r="C296">
            <v>0</v>
          </cell>
          <cell r="D296">
            <v>1606.6555341487103</v>
          </cell>
          <cell r="E296">
            <v>0</v>
          </cell>
          <cell r="F296">
            <v>0</v>
          </cell>
          <cell r="G296">
            <v>0</v>
          </cell>
          <cell r="H296">
            <v>0</v>
          </cell>
          <cell r="I296">
            <v>0</v>
          </cell>
        </row>
        <row r="297">
          <cell r="A297">
            <v>278</v>
          </cell>
          <cell r="B297">
            <v>52444</v>
          </cell>
          <cell r="C297">
            <v>0</v>
          </cell>
          <cell r="D297">
            <v>1606.6555341487103</v>
          </cell>
          <cell r="E297">
            <v>0</v>
          </cell>
          <cell r="F297">
            <v>0</v>
          </cell>
          <cell r="G297">
            <v>0</v>
          </cell>
          <cell r="H297">
            <v>0</v>
          </cell>
          <cell r="I297">
            <v>0</v>
          </cell>
        </row>
        <row r="298">
          <cell r="A298">
            <v>279</v>
          </cell>
          <cell r="B298">
            <v>52475</v>
          </cell>
          <cell r="C298">
            <v>0</v>
          </cell>
          <cell r="D298">
            <v>1606.6555341487103</v>
          </cell>
          <cell r="E298">
            <v>0</v>
          </cell>
          <cell r="F298">
            <v>0</v>
          </cell>
          <cell r="G298">
            <v>0</v>
          </cell>
          <cell r="H298">
            <v>0</v>
          </cell>
          <cell r="I298">
            <v>0</v>
          </cell>
        </row>
        <row r="299">
          <cell r="A299">
            <v>280</v>
          </cell>
          <cell r="B299">
            <v>52505</v>
          </cell>
          <cell r="C299">
            <v>0</v>
          </cell>
          <cell r="D299">
            <v>1606.6555341487103</v>
          </cell>
          <cell r="E299">
            <v>0</v>
          </cell>
          <cell r="F299">
            <v>0</v>
          </cell>
          <cell r="G299">
            <v>0</v>
          </cell>
          <cell r="H299">
            <v>0</v>
          </cell>
          <cell r="I299">
            <v>0</v>
          </cell>
        </row>
        <row r="300">
          <cell r="A300">
            <v>281</v>
          </cell>
          <cell r="B300">
            <v>52536</v>
          </cell>
          <cell r="C300">
            <v>0</v>
          </cell>
          <cell r="D300">
            <v>1606.6555341487103</v>
          </cell>
          <cell r="E300">
            <v>0</v>
          </cell>
          <cell r="F300">
            <v>0</v>
          </cell>
          <cell r="G300">
            <v>0</v>
          </cell>
          <cell r="H300">
            <v>0</v>
          </cell>
          <cell r="I300">
            <v>0</v>
          </cell>
        </row>
        <row r="301">
          <cell r="A301">
            <v>282</v>
          </cell>
          <cell r="B301">
            <v>52566</v>
          </cell>
          <cell r="C301">
            <v>0</v>
          </cell>
          <cell r="D301">
            <v>1606.6555341487103</v>
          </cell>
          <cell r="E301">
            <v>0</v>
          </cell>
          <cell r="F301">
            <v>0</v>
          </cell>
          <cell r="G301">
            <v>0</v>
          </cell>
          <cell r="H301">
            <v>0</v>
          </cell>
          <cell r="I301">
            <v>0</v>
          </cell>
        </row>
        <row r="302">
          <cell r="A302">
            <v>283</v>
          </cell>
          <cell r="B302">
            <v>52597</v>
          </cell>
          <cell r="C302">
            <v>0</v>
          </cell>
          <cell r="D302">
            <v>1606.6555341487103</v>
          </cell>
          <cell r="E302">
            <v>0</v>
          </cell>
          <cell r="F302">
            <v>0</v>
          </cell>
          <cell r="G302">
            <v>0</v>
          </cell>
          <cell r="H302">
            <v>0</v>
          </cell>
          <cell r="I302">
            <v>0</v>
          </cell>
        </row>
        <row r="303">
          <cell r="A303">
            <v>284</v>
          </cell>
          <cell r="B303">
            <v>52628</v>
          </cell>
          <cell r="C303">
            <v>0</v>
          </cell>
          <cell r="D303">
            <v>1606.6555341487103</v>
          </cell>
          <cell r="E303">
            <v>0</v>
          </cell>
          <cell r="F303">
            <v>0</v>
          </cell>
          <cell r="G303">
            <v>0</v>
          </cell>
          <cell r="H303">
            <v>0</v>
          </cell>
          <cell r="I303">
            <v>0</v>
          </cell>
        </row>
        <row r="304">
          <cell r="A304">
            <v>285</v>
          </cell>
          <cell r="B304">
            <v>52657</v>
          </cell>
          <cell r="C304">
            <v>0</v>
          </cell>
          <cell r="D304">
            <v>1606.6555341487103</v>
          </cell>
          <cell r="E304">
            <v>0</v>
          </cell>
          <cell r="F304">
            <v>0</v>
          </cell>
          <cell r="G304">
            <v>0</v>
          </cell>
          <cell r="H304">
            <v>0</v>
          </cell>
          <cell r="I304">
            <v>0</v>
          </cell>
        </row>
        <row r="305">
          <cell r="A305">
            <v>286</v>
          </cell>
          <cell r="B305">
            <v>52688</v>
          </cell>
          <cell r="C305">
            <v>0</v>
          </cell>
          <cell r="D305">
            <v>1606.6555341487103</v>
          </cell>
          <cell r="E305">
            <v>0</v>
          </cell>
          <cell r="F305">
            <v>0</v>
          </cell>
          <cell r="G305">
            <v>0</v>
          </cell>
          <cell r="H305">
            <v>0</v>
          </cell>
          <cell r="I305">
            <v>0</v>
          </cell>
        </row>
        <row r="306">
          <cell r="A306">
            <v>287</v>
          </cell>
          <cell r="B306">
            <v>52718</v>
          </cell>
          <cell r="C306">
            <v>0</v>
          </cell>
          <cell r="D306">
            <v>1606.6555341487103</v>
          </cell>
          <cell r="E306">
            <v>0</v>
          </cell>
          <cell r="F306">
            <v>0</v>
          </cell>
          <cell r="G306">
            <v>0</v>
          </cell>
          <cell r="H306">
            <v>0</v>
          </cell>
          <cell r="I306">
            <v>0</v>
          </cell>
        </row>
        <row r="307">
          <cell r="A307">
            <v>288</v>
          </cell>
          <cell r="B307">
            <v>52749</v>
          </cell>
          <cell r="C307">
            <v>0</v>
          </cell>
          <cell r="D307">
            <v>1606.6555341487103</v>
          </cell>
          <cell r="E307">
            <v>0</v>
          </cell>
          <cell r="F307">
            <v>0</v>
          </cell>
          <cell r="G307">
            <v>0</v>
          </cell>
          <cell r="H307">
            <v>0</v>
          </cell>
          <cell r="I307">
            <v>0</v>
          </cell>
        </row>
        <row r="308">
          <cell r="A308">
            <v>289</v>
          </cell>
          <cell r="B308">
            <v>52779</v>
          </cell>
          <cell r="C308">
            <v>0</v>
          </cell>
          <cell r="D308">
            <v>1606.6555341487103</v>
          </cell>
          <cell r="E308">
            <v>0</v>
          </cell>
          <cell r="F308">
            <v>0</v>
          </cell>
          <cell r="G308">
            <v>0</v>
          </cell>
          <cell r="H308">
            <v>0</v>
          </cell>
          <cell r="I308">
            <v>0</v>
          </cell>
        </row>
        <row r="309">
          <cell r="A309">
            <v>290</v>
          </cell>
          <cell r="B309">
            <v>52810</v>
          </cell>
          <cell r="C309">
            <v>0</v>
          </cell>
          <cell r="D309">
            <v>1606.6555341487103</v>
          </cell>
          <cell r="E309">
            <v>0</v>
          </cell>
          <cell r="F309">
            <v>0</v>
          </cell>
          <cell r="G309">
            <v>0</v>
          </cell>
          <cell r="H309">
            <v>0</v>
          </cell>
          <cell r="I309">
            <v>0</v>
          </cell>
        </row>
        <row r="310">
          <cell r="A310">
            <v>291</v>
          </cell>
          <cell r="B310">
            <v>52841</v>
          </cell>
          <cell r="C310">
            <v>0</v>
          </cell>
          <cell r="D310">
            <v>1606.6555341487103</v>
          </cell>
          <cell r="E310">
            <v>0</v>
          </cell>
          <cell r="F310">
            <v>0</v>
          </cell>
          <cell r="G310">
            <v>0</v>
          </cell>
          <cell r="H310">
            <v>0</v>
          </cell>
          <cell r="I310">
            <v>0</v>
          </cell>
        </row>
        <row r="311">
          <cell r="A311">
            <v>292</v>
          </cell>
          <cell r="B311">
            <v>52871</v>
          </cell>
          <cell r="C311">
            <v>0</v>
          </cell>
          <cell r="D311">
            <v>1606.6555341487103</v>
          </cell>
          <cell r="E311">
            <v>0</v>
          </cell>
          <cell r="F311">
            <v>0</v>
          </cell>
          <cell r="G311">
            <v>0</v>
          </cell>
          <cell r="H311">
            <v>0</v>
          </cell>
          <cell r="I311">
            <v>0</v>
          </cell>
        </row>
        <row r="312">
          <cell r="A312">
            <v>293</v>
          </cell>
          <cell r="B312">
            <v>52902</v>
          </cell>
          <cell r="C312">
            <v>0</v>
          </cell>
          <cell r="D312">
            <v>1606.6555341487103</v>
          </cell>
          <cell r="E312">
            <v>0</v>
          </cell>
          <cell r="F312">
            <v>0</v>
          </cell>
          <cell r="G312">
            <v>0</v>
          </cell>
          <cell r="H312">
            <v>0</v>
          </cell>
          <cell r="I312">
            <v>0</v>
          </cell>
        </row>
        <row r="313">
          <cell r="A313">
            <v>294</v>
          </cell>
          <cell r="B313">
            <v>52932</v>
          </cell>
          <cell r="C313">
            <v>0</v>
          </cell>
          <cell r="D313">
            <v>1606.6555341487103</v>
          </cell>
          <cell r="E313">
            <v>0</v>
          </cell>
          <cell r="F313">
            <v>0</v>
          </cell>
          <cell r="G313">
            <v>0</v>
          </cell>
          <cell r="H313">
            <v>0</v>
          </cell>
          <cell r="I313">
            <v>0</v>
          </cell>
        </row>
        <row r="314">
          <cell r="A314">
            <v>295</v>
          </cell>
          <cell r="B314">
            <v>52963</v>
          </cell>
          <cell r="C314">
            <v>0</v>
          </cell>
          <cell r="D314">
            <v>1606.6555341487103</v>
          </cell>
          <cell r="E314">
            <v>0</v>
          </cell>
          <cell r="F314">
            <v>0</v>
          </cell>
          <cell r="G314">
            <v>0</v>
          </cell>
          <cell r="H314">
            <v>0</v>
          </cell>
          <cell r="I314">
            <v>0</v>
          </cell>
        </row>
        <row r="315">
          <cell r="A315">
            <v>296</v>
          </cell>
          <cell r="B315">
            <v>52994</v>
          </cell>
          <cell r="C315">
            <v>0</v>
          </cell>
          <cell r="D315">
            <v>1606.6555341487103</v>
          </cell>
          <cell r="E315">
            <v>0</v>
          </cell>
          <cell r="F315">
            <v>0</v>
          </cell>
          <cell r="G315">
            <v>0</v>
          </cell>
          <cell r="H315">
            <v>0</v>
          </cell>
          <cell r="I315">
            <v>0</v>
          </cell>
        </row>
        <row r="316">
          <cell r="A316">
            <v>297</v>
          </cell>
          <cell r="B316">
            <v>53022</v>
          </cell>
          <cell r="C316">
            <v>0</v>
          </cell>
          <cell r="D316">
            <v>1606.6555341487103</v>
          </cell>
          <cell r="E316">
            <v>0</v>
          </cell>
          <cell r="F316">
            <v>0</v>
          </cell>
          <cell r="G316">
            <v>0</v>
          </cell>
          <cell r="H316">
            <v>0</v>
          </cell>
          <cell r="I316">
            <v>0</v>
          </cell>
        </row>
        <row r="317">
          <cell r="A317">
            <v>298</v>
          </cell>
          <cell r="B317">
            <v>53053</v>
          </cell>
          <cell r="C317">
            <v>0</v>
          </cell>
          <cell r="D317">
            <v>1606.6555341487103</v>
          </cell>
          <cell r="E317">
            <v>0</v>
          </cell>
          <cell r="F317">
            <v>0</v>
          </cell>
          <cell r="G317">
            <v>0</v>
          </cell>
          <cell r="H317">
            <v>0</v>
          </cell>
          <cell r="I317">
            <v>0</v>
          </cell>
        </row>
        <row r="318">
          <cell r="A318">
            <v>299</v>
          </cell>
          <cell r="B318">
            <v>53083</v>
          </cell>
          <cell r="C318">
            <v>0</v>
          </cell>
          <cell r="D318">
            <v>1606.6555341487103</v>
          </cell>
          <cell r="E318">
            <v>0</v>
          </cell>
          <cell r="F318">
            <v>0</v>
          </cell>
          <cell r="G318">
            <v>0</v>
          </cell>
          <cell r="H318">
            <v>0</v>
          </cell>
          <cell r="I318">
            <v>0</v>
          </cell>
        </row>
        <row r="319">
          <cell r="A319">
            <v>300</v>
          </cell>
          <cell r="B319">
            <v>53114</v>
          </cell>
          <cell r="C319">
            <v>0</v>
          </cell>
          <cell r="D319">
            <v>1606.6555341487103</v>
          </cell>
          <cell r="E319">
            <v>0</v>
          </cell>
          <cell r="F319">
            <v>0</v>
          </cell>
          <cell r="G319">
            <v>0</v>
          </cell>
          <cell r="H319">
            <v>0</v>
          </cell>
          <cell r="I319">
            <v>0</v>
          </cell>
        </row>
        <row r="320">
          <cell r="A320">
            <v>301</v>
          </cell>
          <cell r="B320">
            <v>53144</v>
          </cell>
          <cell r="C320">
            <v>0</v>
          </cell>
          <cell r="D320">
            <v>1606.6555341487103</v>
          </cell>
          <cell r="E320">
            <v>0</v>
          </cell>
          <cell r="F320">
            <v>0</v>
          </cell>
          <cell r="G320">
            <v>0</v>
          </cell>
          <cell r="H320">
            <v>0</v>
          </cell>
          <cell r="I320">
            <v>0</v>
          </cell>
        </row>
        <row r="321">
          <cell r="A321">
            <v>302</v>
          </cell>
          <cell r="B321">
            <v>53175</v>
          </cell>
          <cell r="C321">
            <v>0</v>
          </cell>
          <cell r="D321">
            <v>1606.6555341487103</v>
          </cell>
          <cell r="E321">
            <v>0</v>
          </cell>
          <cell r="F321">
            <v>0</v>
          </cell>
          <cell r="G321">
            <v>0</v>
          </cell>
          <cell r="H321">
            <v>0</v>
          </cell>
          <cell r="I321">
            <v>0</v>
          </cell>
        </row>
        <row r="322">
          <cell r="A322">
            <v>303</v>
          </cell>
          <cell r="B322">
            <v>53206</v>
          </cell>
          <cell r="C322">
            <v>0</v>
          </cell>
          <cell r="D322">
            <v>1606.6555341487103</v>
          </cell>
          <cell r="E322">
            <v>0</v>
          </cell>
          <cell r="F322">
            <v>0</v>
          </cell>
          <cell r="G322">
            <v>0</v>
          </cell>
          <cell r="H322">
            <v>0</v>
          </cell>
          <cell r="I322">
            <v>0</v>
          </cell>
        </row>
        <row r="323">
          <cell r="A323">
            <v>304</v>
          </cell>
          <cell r="B323">
            <v>53236</v>
          </cell>
          <cell r="C323">
            <v>0</v>
          </cell>
          <cell r="D323">
            <v>1606.6555341487103</v>
          </cell>
          <cell r="E323">
            <v>0</v>
          </cell>
          <cell r="F323">
            <v>0</v>
          </cell>
          <cell r="G323">
            <v>0</v>
          </cell>
          <cell r="H323">
            <v>0</v>
          </cell>
          <cell r="I323">
            <v>0</v>
          </cell>
        </row>
        <row r="324">
          <cell r="A324">
            <v>305</v>
          </cell>
          <cell r="B324">
            <v>53267</v>
          </cell>
          <cell r="C324">
            <v>0</v>
          </cell>
          <cell r="D324">
            <v>1606.6555341487103</v>
          </cell>
          <cell r="E324">
            <v>0</v>
          </cell>
          <cell r="F324">
            <v>0</v>
          </cell>
          <cell r="G324">
            <v>0</v>
          </cell>
          <cell r="H324">
            <v>0</v>
          </cell>
          <cell r="I324">
            <v>0</v>
          </cell>
        </row>
        <row r="325">
          <cell r="A325">
            <v>306</v>
          </cell>
          <cell r="B325">
            <v>53297</v>
          </cell>
          <cell r="C325">
            <v>0</v>
          </cell>
          <cell r="D325">
            <v>1606.6555341487103</v>
          </cell>
          <cell r="E325">
            <v>0</v>
          </cell>
          <cell r="F325">
            <v>0</v>
          </cell>
          <cell r="G325">
            <v>0</v>
          </cell>
          <cell r="H325">
            <v>0</v>
          </cell>
          <cell r="I325">
            <v>0</v>
          </cell>
        </row>
        <row r="326">
          <cell r="A326">
            <v>307</v>
          </cell>
          <cell r="B326">
            <v>53328</v>
          </cell>
          <cell r="C326">
            <v>0</v>
          </cell>
          <cell r="D326">
            <v>1606.6555341487103</v>
          </cell>
          <cell r="E326">
            <v>0</v>
          </cell>
          <cell r="F326">
            <v>0</v>
          </cell>
          <cell r="G326">
            <v>0</v>
          </cell>
          <cell r="H326">
            <v>0</v>
          </cell>
          <cell r="I326">
            <v>0</v>
          </cell>
        </row>
        <row r="327">
          <cell r="A327">
            <v>308</v>
          </cell>
          <cell r="B327">
            <v>53359</v>
          </cell>
          <cell r="C327">
            <v>0</v>
          </cell>
          <cell r="D327">
            <v>1606.6555341487103</v>
          </cell>
          <cell r="E327">
            <v>0</v>
          </cell>
          <cell r="F327">
            <v>0</v>
          </cell>
          <cell r="G327">
            <v>0</v>
          </cell>
          <cell r="H327">
            <v>0</v>
          </cell>
          <cell r="I327">
            <v>0</v>
          </cell>
        </row>
        <row r="328">
          <cell r="A328">
            <v>309</v>
          </cell>
          <cell r="B328">
            <v>53387</v>
          </cell>
          <cell r="C328">
            <v>0</v>
          </cell>
          <cell r="D328">
            <v>1606.6555341487103</v>
          </cell>
          <cell r="E328">
            <v>0</v>
          </cell>
          <cell r="F328">
            <v>0</v>
          </cell>
          <cell r="G328">
            <v>0</v>
          </cell>
          <cell r="H328">
            <v>0</v>
          </cell>
          <cell r="I328">
            <v>0</v>
          </cell>
        </row>
        <row r="329">
          <cell r="A329">
            <v>310</v>
          </cell>
          <cell r="B329">
            <v>53418</v>
          </cell>
          <cell r="C329">
            <v>0</v>
          </cell>
          <cell r="D329">
            <v>1606.6555341487103</v>
          </cell>
          <cell r="E329">
            <v>0</v>
          </cell>
          <cell r="F329">
            <v>0</v>
          </cell>
          <cell r="G329">
            <v>0</v>
          </cell>
          <cell r="H329">
            <v>0</v>
          </cell>
          <cell r="I329">
            <v>0</v>
          </cell>
        </row>
        <row r="330">
          <cell r="A330">
            <v>311</v>
          </cell>
          <cell r="B330">
            <v>53448</v>
          </cell>
          <cell r="C330">
            <v>0</v>
          </cell>
          <cell r="D330">
            <v>1606.6555341487103</v>
          </cell>
          <cell r="E330">
            <v>0</v>
          </cell>
          <cell r="F330">
            <v>0</v>
          </cell>
          <cell r="G330">
            <v>0</v>
          </cell>
          <cell r="H330">
            <v>0</v>
          </cell>
          <cell r="I330">
            <v>0</v>
          </cell>
        </row>
        <row r="331">
          <cell r="A331">
            <v>312</v>
          </cell>
          <cell r="B331">
            <v>53479</v>
          </cell>
          <cell r="C331">
            <v>0</v>
          </cell>
          <cell r="D331">
            <v>1606.6555341487103</v>
          </cell>
          <cell r="E331">
            <v>0</v>
          </cell>
          <cell r="F331">
            <v>0</v>
          </cell>
          <cell r="G331">
            <v>0</v>
          </cell>
          <cell r="H331">
            <v>0</v>
          </cell>
          <cell r="I331">
            <v>0</v>
          </cell>
        </row>
        <row r="332">
          <cell r="A332">
            <v>313</v>
          </cell>
          <cell r="B332">
            <v>53509</v>
          </cell>
          <cell r="C332">
            <v>0</v>
          </cell>
          <cell r="D332">
            <v>1606.6555341487103</v>
          </cell>
          <cell r="E332">
            <v>0</v>
          </cell>
          <cell r="F332">
            <v>0</v>
          </cell>
          <cell r="G332">
            <v>0</v>
          </cell>
          <cell r="H332">
            <v>0</v>
          </cell>
          <cell r="I332">
            <v>0</v>
          </cell>
        </row>
        <row r="333">
          <cell r="A333">
            <v>314</v>
          </cell>
          <cell r="B333">
            <v>53540</v>
          </cell>
          <cell r="C333">
            <v>0</v>
          </cell>
          <cell r="D333">
            <v>1606.6555341487103</v>
          </cell>
          <cell r="E333">
            <v>0</v>
          </cell>
          <cell r="F333">
            <v>0</v>
          </cell>
          <cell r="G333">
            <v>0</v>
          </cell>
          <cell r="H333">
            <v>0</v>
          </cell>
          <cell r="I333">
            <v>0</v>
          </cell>
        </row>
        <row r="334">
          <cell r="A334">
            <v>315</v>
          </cell>
          <cell r="B334">
            <v>53571</v>
          </cell>
          <cell r="C334">
            <v>0</v>
          </cell>
          <cell r="D334">
            <v>1606.6555341487103</v>
          </cell>
          <cell r="E334">
            <v>0</v>
          </cell>
          <cell r="F334">
            <v>0</v>
          </cell>
          <cell r="G334">
            <v>0</v>
          </cell>
          <cell r="H334">
            <v>0</v>
          </cell>
          <cell r="I334">
            <v>0</v>
          </cell>
        </row>
        <row r="335">
          <cell r="A335">
            <v>316</v>
          </cell>
          <cell r="B335">
            <v>53601</v>
          </cell>
          <cell r="C335">
            <v>0</v>
          </cell>
          <cell r="D335">
            <v>1606.6555341487103</v>
          </cell>
          <cell r="E335">
            <v>0</v>
          </cell>
          <cell r="F335">
            <v>0</v>
          </cell>
          <cell r="G335">
            <v>0</v>
          </cell>
          <cell r="H335">
            <v>0</v>
          </cell>
          <cell r="I335">
            <v>0</v>
          </cell>
        </row>
        <row r="336">
          <cell r="A336">
            <v>317</v>
          </cell>
          <cell r="B336">
            <v>53632</v>
          </cell>
          <cell r="C336">
            <v>0</v>
          </cell>
          <cell r="D336">
            <v>1606.6555341487103</v>
          </cell>
          <cell r="E336">
            <v>0</v>
          </cell>
          <cell r="F336">
            <v>0</v>
          </cell>
          <cell r="G336">
            <v>0</v>
          </cell>
          <cell r="H336">
            <v>0</v>
          </cell>
          <cell r="I336">
            <v>0</v>
          </cell>
        </row>
        <row r="337">
          <cell r="A337">
            <v>318</v>
          </cell>
          <cell r="B337">
            <v>53662</v>
          </cell>
          <cell r="C337">
            <v>0</v>
          </cell>
          <cell r="D337">
            <v>1606.6555341487103</v>
          </cell>
          <cell r="E337">
            <v>0</v>
          </cell>
          <cell r="F337">
            <v>0</v>
          </cell>
          <cell r="G337">
            <v>0</v>
          </cell>
          <cell r="H337">
            <v>0</v>
          </cell>
          <cell r="I337">
            <v>0</v>
          </cell>
        </row>
        <row r="338">
          <cell r="A338">
            <v>319</v>
          </cell>
          <cell r="B338">
            <v>53693</v>
          </cell>
          <cell r="C338">
            <v>0</v>
          </cell>
          <cell r="D338">
            <v>1606.6555341487103</v>
          </cell>
          <cell r="E338">
            <v>0</v>
          </cell>
          <cell r="F338">
            <v>0</v>
          </cell>
          <cell r="G338">
            <v>0</v>
          </cell>
          <cell r="H338">
            <v>0</v>
          </cell>
          <cell r="I338">
            <v>0</v>
          </cell>
        </row>
        <row r="339">
          <cell r="A339">
            <v>320</v>
          </cell>
          <cell r="B339">
            <v>53724</v>
          </cell>
          <cell r="C339">
            <v>0</v>
          </cell>
          <cell r="D339">
            <v>1606.6555341487103</v>
          </cell>
          <cell r="E339">
            <v>0</v>
          </cell>
          <cell r="F339">
            <v>0</v>
          </cell>
          <cell r="G339">
            <v>0</v>
          </cell>
          <cell r="H339">
            <v>0</v>
          </cell>
          <cell r="I339">
            <v>0</v>
          </cell>
        </row>
        <row r="340">
          <cell r="A340">
            <v>321</v>
          </cell>
          <cell r="B340">
            <v>53752</v>
          </cell>
          <cell r="C340">
            <v>0</v>
          </cell>
          <cell r="D340">
            <v>1606.6555341487103</v>
          </cell>
          <cell r="E340">
            <v>0</v>
          </cell>
          <cell r="F340">
            <v>0</v>
          </cell>
          <cell r="G340">
            <v>0</v>
          </cell>
          <cell r="H340">
            <v>0</v>
          </cell>
          <cell r="I340">
            <v>0</v>
          </cell>
        </row>
        <row r="341">
          <cell r="A341">
            <v>322</v>
          </cell>
          <cell r="B341">
            <v>53783</v>
          </cell>
          <cell r="C341">
            <v>0</v>
          </cell>
          <cell r="D341">
            <v>1606.6555341487103</v>
          </cell>
          <cell r="E341">
            <v>0</v>
          </cell>
          <cell r="F341">
            <v>0</v>
          </cell>
          <cell r="G341">
            <v>0</v>
          </cell>
          <cell r="H341">
            <v>0</v>
          </cell>
          <cell r="I341">
            <v>0</v>
          </cell>
        </row>
        <row r="342">
          <cell r="A342">
            <v>323</v>
          </cell>
          <cell r="B342">
            <v>53813</v>
          </cell>
          <cell r="C342">
            <v>0</v>
          </cell>
          <cell r="D342">
            <v>1606.6555341487103</v>
          </cell>
          <cell r="E342">
            <v>0</v>
          </cell>
          <cell r="F342">
            <v>0</v>
          </cell>
          <cell r="G342">
            <v>0</v>
          </cell>
          <cell r="H342">
            <v>0</v>
          </cell>
          <cell r="I342">
            <v>0</v>
          </cell>
        </row>
        <row r="343">
          <cell r="A343">
            <v>324</v>
          </cell>
          <cell r="B343">
            <v>53844</v>
          </cell>
          <cell r="C343">
            <v>0</v>
          </cell>
          <cell r="D343">
            <v>1606.6555341487103</v>
          </cell>
          <cell r="E343">
            <v>0</v>
          </cell>
          <cell r="F343">
            <v>0</v>
          </cell>
          <cell r="G343">
            <v>0</v>
          </cell>
          <cell r="H343">
            <v>0</v>
          </cell>
          <cell r="I343">
            <v>0</v>
          </cell>
        </row>
        <row r="344">
          <cell r="A344">
            <v>325</v>
          </cell>
          <cell r="B344">
            <v>53874</v>
          </cell>
          <cell r="C344">
            <v>0</v>
          </cell>
          <cell r="D344">
            <v>1606.6555341487103</v>
          </cell>
          <cell r="E344">
            <v>0</v>
          </cell>
          <cell r="F344">
            <v>0</v>
          </cell>
          <cell r="G344">
            <v>0</v>
          </cell>
          <cell r="H344">
            <v>0</v>
          </cell>
          <cell r="I344">
            <v>0</v>
          </cell>
        </row>
        <row r="345">
          <cell r="A345">
            <v>326</v>
          </cell>
          <cell r="B345">
            <v>53905</v>
          </cell>
          <cell r="C345">
            <v>0</v>
          </cell>
          <cell r="D345">
            <v>1606.6555341487103</v>
          </cell>
          <cell r="E345">
            <v>0</v>
          </cell>
          <cell r="F345">
            <v>0</v>
          </cell>
          <cell r="G345">
            <v>0</v>
          </cell>
          <cell r="H345">
            <v>0</v>
          </cell>
          <cell r="I345">
            <v>0</v>
          </cell>
        </row>
        <row r="346">
          <cell r="A346">
            <v>327</v>
          </cell>
          <cell r="B346">
            <v>53936</v>
          </cell>
          <cell r="C346">
            <v>0</v>
          </cell>
          <cell r="D346">
            <v>1606.6555341487103</v>
          </cell>
          <cell r="E346">
            <v>0</v>
          </cell>
          <cell r="F346">
            <v>0</v>
          </cell>
          <cell r="G346">
            <v>0</v>
          </cell>
          <cell r="H346">
            <v>0</v>
          </cell>
          <cell r="I346">
            <v>0</v>
          </cell>
        </row>
        <row r="347">
          <cell r="A347">
            <v>328</v>
          </cell>
          <cell r="B347">
            <v>53966</v>
          </cell>
          <cell r="C347">
            <v>0</v>
          </cell>
          <cell r="D347">
            <v>1606.6555341487103</v>
          </cell>
          <cell r="E347">
            <v>0</v>
          </cell>
          <cell r="F347">
            <v>0</v>
          </cell>
          <cell r="G347">
            <v>0</v>
          </cell>
          <cell r="H347">
            <v>0</v>
          </cell>
          <cell r="I347">
            <v>0</v>
          </cell>
        </row>
        <row r="348">
          <cell r="A348">
            <v>329</v>
          </cell>
          <cell r="B348">
            <v>53997</v>
          </cell>
          <cell r="C348">
            <v>0</v>
          </cell>
          <cell r="D348">
            <v>1606.6555341487103</v>
          </cell>
          <cell r="E348">
            <v>0</v>
          </cell>
          <cell r="F348">
            <v>0</v>
          </cell>
          <cell r="G348">
            <v>0</v>
          </cell>
          <cell r="H348">
            <v>0</v>
          </cell>
          <cell r="I348">
            <v>0</v>
          </cell>
        </row>
        <row r="349">
          <cell r="A349">
            <v>330</v>
          </cell>
          <cell r="B349">
            <v>54027</v>
          </cell>
          <cell r="C349">
            <v>0</v>
          </cell>
          <cell r="D349">
            <v>1606.6555341487103</v>
          </cell>
          <cell r="E349">
            <v>0</v>
          </cell>
          <cell r="F349">
            <v>0</v>
          </cell>
          <cell r="G349">
            <v>0</v>
          </cell>
          <cell r="H349">
            <v>0</v>
          </cell>
          <cell r="I349">
            <v>0</v>
          </cell>
        </row>
        <row r="350">
          <cell r="A350">
            <v>331</v>
          </cell>
          <cell r="B350">
            <v>54058</v>
          </cell>
          <cell r="C350">
            <v>0</v>
          </cell>
          <cell r="D350">
            <v>1606.6555341487103</v>
          </cell>
          <cell r="E350">
            <v>0</v>
          </cell>
          <cell r="F350">
            <v>0</v>
          </cell>
          <cell r="G350">
            <v>0</v>
          </cell>
          <cell r="H350">
            <v>0</v>
          </cell>
          <cell r="I350">
            <v>0</v>
          </cell>
        </row>
        <row r="351">
          <cell r="A351">
            <v>332</v>
          </cell>
          <cell r="B351">
            <v>54089</v>
          </cell>
          <cell r="C351">
            <v>0</v>
          </cell>
          <cell r="D351">
            <v>1606.6555341487103</v>
          </cell>
          <cell r="E351">
            <v>0</v>
          </cell>
          <cell r="F351">
            <v>0</v>
          </cell>
          <cell r="G351">
            <v>0</v>
          </cell>
          <cell r="H351">
            <v>0</v>
          </cell>
          <cell r="I351">
            <v>0</v>
          </cell>
        </row>
        <row r="352">
          <cell r="A352">
            <v>333</v>
          </cell>
          <cell r="B352">
            <v>54118</v>
          </cell>
          <cell r="C352">
            <v>0</v>
          </cell>
          <cell r="D352">
            <v>1606.6555341487103</v>
          </cell>
          <cell r="E352">
            <v>0</v>
          </cell>
          <cell r="F352">
            <v>0</v>
          </cell>
          <cell r="G352">
            <v>0</v>
          </cell>
          <cell r="H352">
            <v>0</v>
          </cell>
          <cell r="I352">
            <v>0</v>
          </cell>
        </row>
        <row r="353">
          <cell r="A353">
            <v>334</v>
          </cell>
          <cell r="B353">
            <v>54149</v>
          </cell>
          <cell r="C353">
            <v>0</v>
          </cell>
          <cell r="D353">
            <v>1606.6555341487103</v>
          </cell>
          <cell r="E353">
            <v>0</v>
          </cell>
          <cell r="F353">
            <v>0</v>
          </cell>
          <cell r="G353">
            <v>0</v>
          </cell>
          <cell r="H353">
            <v>0</v>
          </cell>
          <cell r="I353">
            <v>0</v>
          </cell>
        </row>
        <row r="354">
          <cell r="A354">
            <v>335</v>
          </cell>
          <cell r="B354">
            <v>54179</v>
          </cell>
          <cell r="C354">
            <v>0</v>
          </cell>
          <cell r="D354">
            <v>1606.6555341487103</v>
          </cell>
          <cell r="E354">
            <v>0</v>
          </cell>
          <cell r="F354">
            <v>0</v>
          </cell>
          <cell r="G354">
            <v>0</v>
          </cell>
          <cell r="H354">
            <v>0</v>
          </cell>
          <cell r="I354">
            <v>0</v>
          </cell>
        </row>
        <row r="355">
          <cell r="A355">
            <v>336</v>
          </cell>
          <cell r="B355">
            <v>54210</v>
          </cell>
          <cell r="C355">
            <v>0</v>
          </cell>
          <cell r="D355">
            <v>1606.6555341487103</v>
          </cell>
          <cell r="E355">
            <v>0</v>
          </cell>
          <cell r="F355">
            <v>0</v>
          </cell>
          <cell r="G355">
            <v>0</v>
          </cell>
          <cell r="H355">
            <v>0</v>
          </cell>
          <cell r="I355">
            <v>0</v>
          </cell>
        </row>
        <row r="356">
          <cell r="A356">
            <v>337</v>
          </cell>
          <cell r="B356">
            <v>54240</v>
          </cell>
          <cell r="C356">
            <v>0</v>
          </cell>
          <cell r="D356">
            <v>1606.6555341487103</v>
          </cell>
          <cell r="E356">
            <v>0</v>
          </cell>
          <cell r="F356">
            <v>0</v>
          </cell>
          <cell r="G356">
            <v>0</v>
          </cell>
          <cell r="H356">
            <v>0</v>
          </cell>
          <cell r="I356">
            <v>0</v>
          </cell>
        </row>
        <row r="357">
          <cell r="A357">
            <v>338</v>
          </cell>
          <cell r="B357">
            <v>54271</v>
          </cell>
          <cell r="C357">
            <v>0</v>
          </cell>
          <cell r="D357">
            <v>1606.6555341487103</v>
          </cell>
          <cell r="E357">
            <v>0</v>
          </cell>
          <cell r="F357">
            <v>0</v>
          </cell>
          <cell r="G357">
            <v>0</v>
          </cell>
          <cell r="H357">
            <v>0</v>
          </cell>
          <cell r="I357">
            <v>0</v>
          </cell>
        </row>
        <row r="358">
          <cell r="A358">
            <v>339</v>
          </cell>
          <cell r="B358">
            <v>54302</v>
          </cell>
          <cell r="C358">
            <v>0</v>
          </cell>
          <cell r="D358">
            <v>1606.6555341487103</v>
          </cell>
          <cell r="E358">
            <v>0</v>
          </cell>
          <cell r="F358">
            <v>0</v>
          </cell>
          <cell r="G358">
            <v>0</v>
          </cell>
          <cell r="H358">
            <v>0</v>
          </cell>
          <cell r="I358">
            <v>0</v>
          </cell>
        </row>
        <row r="359">
          <cell r="A359">
            <v>340</v>
          </cell>
          <cell r="B359">
            <v>54332</v>
          </cell>
          <cell r="C359">
            <v>0</v>
          </cell>
          <cell r="D359">
            <v>1606.6555341487103</v>
          </cell>
          <cell r="E359">
            <v>0</v>
          </cell>
          <cell r="F359">
            <v>0</v>
          </cell>
          <cell r="G359">
            <v>0</v>
          </cell>
          <cell r="H359">
            <v>0</v>
          </cell>
          <cell r="I359">
            <v>0</v>
          </cell>
        </row>
        <row r="360">
          <cell r="A360">
            <v>341</v>
          </cell>
          <cell r="B360">
            <v>54363</v>
          </cell>
          <cell r="C360">
            <v>0</v>
          </cell>
          <cell r="D360">
            <v>1606.6555341487103</v>
          </cell>
          <cell r="E360">
            <v>0</v>
          </cell>
          <cell r="F360">
            <v>0</v>
          </cell>
          <cell r="G360">
            <v>0</v>
          </cell>
          <cell r="H360">
            <v>0</v>
          </cell>
          <cell r="I360">
            <v>0</v>
          </cell>
        </row>
        <row r="361">
          <cell r="A361">
            <v>342</v>
          </cell>
          <cell r="B361">
            <v>54393</v>
          </cell>
          <cell r="C361">
            <v>0</v>
          </cell>
          <cell r="D361">
            <v>1606.6555341487103</v>
          </cell>
          <cell r="E361">
            <v>0</v>
          </cell>
          <cell r="F361">
            <v>0</v>
          </cell>
          <cell r="G361">
            <v>0</v>
          </cell>
          <cell r="H361">
            <v>0</v>
          </cell>
          <cell r="I361">
            <v>0</v>
          </cell>
        </row>
        <row r="362">
          <cell r="A362">
            <v>343</v>
          </cell>
          <cell r="B362">
            <v>54424</v>
          </cell>
          <cell r="C362">
            <v>0</v>
          </cell>
          <cell r="D362">
            <v>1606.6555341487103</v>
          </cell>
          <cell r="E362">
            <v>0</v>
          </cell>
          <cell r="F362">
            <v>0</v>
          </cell>
          <cell r="G362">
            <v>0</v>
          </cell>
          <cell r="H362">
            <v>0</v>
          </cell>
          <cell r="I362">
            <v>0</v>
          </cell>
        </row>
        <row r="363">
          <cell r="A363">
            <v>344</v>
          </cell>
          <cell r="B363">
            <v>54455</v>
          </cell>
          <cell r="C363">
            <v>0</v>
          </cell>
          <cell r="D363">
            <v>1606.6555341487103</v>
          </cell>
          <cell r="E363">
            <v>0</v>
          </cell>
          <cell r="F363">
            <v>0</v>
          </cell>
          <cell r="G363">
            <v>0</v>
          </cell>
          <cell r="H363">
            <v>0</v>
          </cell>
          <cell r="I363">
            <v>0</v>
          </cell>
        </row>
        <row r="364">
          <cell r="A364">
            <v>345</v>
          </cell>
          <cell r="B364">
            <v>54483</v>
          </cell>
          <cell r="C364">
            <v>0</v>
          </cell>
          <cell r="D364">
            <v>1606.6555341487103</v>
          </cell>
          <cell r="E364">
            <v>0</v>
          </cell>
          <cell r="F364">
            <v>0</v>
          </cell>
          <cell r="G364">
            <v>0</v>
          </cell>
          <cell r="H364">
            <v>0</v>
          </cell>
          <cell r="I364">
            <v>0</v>
          </cell>
        </row>
        <row r="365">
          <cell r="A365">
            <v>346</v>
          </cell>
          <cell r="B365">
            <v>54514</v>
          </cell>
          <cell r="C365">
            <v>0</v>
          </cell>
          <cell r="D365">
            <v>1606.6555341487103</v>
          </cell>
          <cell r="E365">
            <v>0</v>
          </cell>
          <cell r="F365">
            <v>0</v>
          </cell>
          <cell r="G365">
            <v>0</v>
          </cell>
          <cell r="H365">
            <v>0</v>
          </cell>
          <cell r="I365">
            <v>0</v>
          </cell>
        </row>
        <row r="366">
          <cell r="A366">
            <v>347</v>
          </cell>
          <cell r="B366">
            <v>54544</v>
          </cell>
          <cell r="C366">
            <v>0</v>
          </cell>
          <cell r="D366">
            <v>1606.6555341487103</v>
          </cell>
          <cell r="E366">
            <v>0</v>
          </cell>
          <cell r="F366">
            <v>0</v>
          </cell>
          <cell r="G366">
            <v>0</v>
          </cell>
          <cell r="H366">
            <v>0</v>
          </cell>
          <cell r="I366">
            <v>0</v>
          </cell>
        </row>
        <row r="367">
          <cell r="A367">
            <v>348</v>
          </cell>
          <cell r="B367">
            <v>54575</v>
          </cell>
          <cell r="C367">
            <v>0</v>
          </cell>
          <cell r="D367">
            <v>1606.6555341487103</v>
          </cell>
          <cell r="E367">
            <v>0</v>
          </cell>
          <cell r="F367">
            <v>0</v>
          </cell>
          <cell r="G367">
            <v>0</v>
          </cell>
          <cell r="H367">
            <v>0</v>
          </cell>
          <cell r="I367">
            <v>0</v>
          </cell>
        </row>
        <row r="368">
          <cell r="A368">
            <v>349</v>
          </cell>
          <cell r="B368">
            <v>54605</v>
          </cell>
          <cell r="C368">
            <v>0</v>
          </cell>
          <cell r="D368">
            <v>1606.6555341487103</v>
          </cell>
          <cell r="E368">
            <v>0</v>
          </cell>
          <cell r="F368">
            <v>0</v>
          </cell>
          <cell r="G368">
            <v>0</v>
          </cell>
          <cell r="H368">
            <v>0</v>
          </cell>
          <cell r="I368">
            <v>0</v>
          </cell>
        </row>
        <row r="369">
          <cell r="A369">
            <v>350</v>
          </cell>
          <cell r="B369">
            <v>54636</v>
          </cell>
          <cell r="C369">
            <v>0</v>
          </cell>
          <cell r="D369">
            <v>1606.6555341487103</v>
          </cell>
          <cell r="E369">
            <v>0</v>
          </cell>
          <cell r="F369">
            <v>0</v>
          </cell>
          <cell r="G369">
            <v>0</v>
          </cell>
          <cell r="H369">
            <v>0</v>
          </cell>
          <cell r="I369">
            <v>0</v>
          </cell>
        </row>
        <row r="370">
          <cell r="A370">
            <v>351</v>
          </cell>
          <cell r="B370">
            <v>54667</v>
          </cell>
          <cell r="C370">
            <v>0</v>
          </cell>
          <cell r="D370">
            <v>1606.6555341487103</v>
          </cell>
          <cell r="E370">
            <v>0</v>
          </cell>
          <cell r="F370">
            <v>0</v>
          </cell>
          <cell r="G370">
            <v>0</v>
          </cell>
          <cell r="H370">
            <v>0</v>
          </cell>
          <cell r="I370">
            <v>0</v>
          </cell>
        </row>
        <row r="371">
          <cell r="A371">
            <v>352</v>
          </cell>
          <cell r="B371">
            <v>54697</v>
          </cell>
          <cell r="C371">
            <v>0</v>
          </cell>
          <cell r="D371">
            <v>1606.6555341487103</v>
          </cell>
          <cell r="E371">
            <v>0</v>
          </cell>
          <cell r="F371">
            <v>0</v>
          </cell>
          <cell r="G371">
            <v>0</v>
          </cell>
          <cell r="H371">
            <v>0</v>
          </cell>
          <cell r="I371">
            <v>0</v>
          </cell>
        </row>
        <row r="372">
          <cell r="A372">
            <v>353</v>
          </cell>
          <cell r="B372">
            <v>54728</v>
          </cell>
          <cell r="C372">
            <v>0</v>
          </cell>
          <cell r="D372">
            <v>1606.6555341487103</v>
          </cell>
          <cell r="E372">
            <v>0</v>
          </cell>
          <cell r="F372">
            <v>0</v>
          </cell>
          <cell r="G372">
            <v>0</v>
          </cell>
          <cell r="H372">
            <v>0</v>
          </cell>
          <cell r="I372">
            <v>0</v>
          </cell>
        </row>
        <row r="373">
          <cell r="A373">
            <v>354</v>
          </cell>
          <cell r="B373">
            <v>54758</v>
          </cell>
          <cell r="C373">
            <v>0</v>
          </cell>
          <cell r="D373">
            <v>1606.6555341487103</v>
          </cell>
          <cell r="E373">
            <v>0</v>
          </cell>
          <cell r="F373">
            <v>0</v>
          </cell>
          <cell r="G373">
            <v>0</v>
          </cell>
          <cell r="H373">
            <v>0</v>
          </cell>
          <cell r="I373">
            <v>0</v>
          </cell>
        </row>
        <row r="374">
          <cell r="A374">
            <v>355</v>
          </cell>
          <cell r="B374">
            <v>54789</v>
          </cell>
          <cell r="C374">
            <v>0</v>
          </cell>
          <cell r="D374">
            <v>1606.6555341487103</v>
          </cell>
          <cell r="E374">
            <v>0</v>
          </cell>
          <cell r="F374">
            <v>0</v>
          </cell>
          <cell r="G374">
            <v>0</v>
          </cell>
          <cell r="H374">
            <v>0</v>
          </cell>
          <cell r="I374">
            <v>0</v>
          </cell>
        </row>
        <row r="375">
          <cell r="A375">
            <v>356</v>
          </cell>
          <cell r="B375">
            <v>54820</v>
          </cell>
          <cell r="C375">
            <v>0</v>
          </cell>
          <cell r="D375">
            <v>1606.6555341487103</v>
          </cell>
          <cell r="E375">
            <v>0</v>
          </cell>
          <cell r="F375">
            <v>0</v>
          </cell>
          <cell r="G375">
            <v>0</v>
          </cell>
          <cell r="H375">
            <v>0</v>
          </cell>
          <cell r="I375">
            <v>0</v>
          </cell>
        </row>
        <row r="376">
          <cell r="A376">
            <v>357</v>
          </cell>
          <cell r="B376">
            <v>54848</v>
          </cell>
          <cell r="C376">
            <v>0</v>
          </cell>
          <cell r="D376">
            <v>1606.6555341487103</v>
          </cell>
          <cell r="E376">
            <v>0</v>
          </cell>
          <cell r="F376">
            <v>0</v>
          </cell>
          <cell r="G376">
            <v>0</v>
          </cell>
          <cell r="H376">
            <v>0</v>
          </cell>
          <cell r="I376">
            <v>0</v>
          </cell>
        </row>
        <row r="377">
          <cell r="A377">
            <v>358</v>
          </cell>
          <cell r="B377">
            <v>54879</v>
          </cell>
          <cell r="C377">
            <v>0</v>
          </cell>
          <cell r="D377">
            <v>1606.6555341487103</v>
          </cell>
          <cell r="E377">
            <v>0</v>
          </cell>
          <cell r="F377">
            <v>0</v>
          </cell>
          <cell r="G377">
            <v>0</v>
          </cell>
          <cell r="H377">
            <v>0</v>
          </cell>
          <cell r="I377">
            <v>0</v>
          </cell>
        </row>
        <row r="378">
          <cell r="A378">
            <v>359</v>
          </cell>
          <cell r="B378">
            <v>54909</v>
          </cell>
          <cell r="C378">
            <v>0</v>
          </cell>
          <cell r="D378">
            <v>1606.6555341487103</v>
          </cell>
          <cell r="E378">
            <v>0</v>
          </cell>
          <cell r="F378">
            <v>0</v>
          </cell>
          <cell r="G378">
            <v>0</v>
          </cell>
          <cell r="H378">
            <v>0</v>
          </cell>
          <cell r="I378">
            <v>0</v>
          </cell>
        </row>
        <row r="379">
          <cell r="A379">
            <v>360</v>
          </cell>
          <cell r="B379">
            <v>54940</v>
          </cell>
          <cell r="C379">
            <v>0</v>
          </cell>
          <cell r="D379">
            <v>1606.6555341487103</v>
          </cell>
          <cell r="E379">
            <v>0</v>
          </cell>
          <cell r="F379">
            <v>0</v>
          </cell>
          <cell r="G379">
            <v>0</v>
          </cell>
          <cell r="H379">
            <v>0</v>
          </cell>
          <cell r="I379">
            <v>0</v>
          </cell>
        </row>
      </sheetData>
      <sheetData sheetId="2">
        <row r="3">
          <cell r="T3" t="str">
            <v>Weekly</v>
          </cell>
        </row>
        <row r="4">
          <cell r="T4" t="str">
            <v>Fortnightly</v>
          </cell>
        </row>
        <row r="5">
          <cell r="T5" t="str">
            <v>Monthly</v>
          </cell>
        </row>
        <row r="8">
          <cell r="D8">
            <v>178750</v>
          </cell>
        </row>
        <row r="9">
          <cell r="D9">
            <v>7.0000000000000007E-2</v>
          </cell>
        </row>
        <row r="10">
          <cell r="D10">
            <v>25</v>
          </cell>
        </row>
        <row r="11">
          <cell r="D11">
            <v>40391</v>
          </cell>
        </row>
        <row r="12">
          <cell r="D12" t="str">
            <v>Monthly</v>
          </cell>
        </row>
        <row r="13">
          <cell r="D13">
            <v>0</v>
          </cell>
        </row>
        <row r="27">
          <cell r="D27">
            <v>1263.3678149542739</v>
          </cell>
        </row>
        <row r="30">
          <cell r="A30" t="str">
            <v>No</v>
          </cell>
          <cell r="H30" t="str">
            <v>Increased Payments by</v>
          </cell>
          <cell r="J30" t="str">
            <v>Balance</v>
          </cell>
        </row>
        <row r="31">
          <cell r="J31">
            <v>178750</v>
          </cell>
        </row>
        <row r="32">
          <cell r="A32">
            <v>1</v>
          </cell>
          <cell r="B32">
            <v>40391</v>
          </cell>
          <cell r="E32">
            <v>1062.71</v>
          </cell>
          <cell r="G32">
            <v>1263.3678149542739</v>
          </cell>
          <cell r="H32">
            <v>0</v>
          </cell>
          <cell r="J32">
            <v>178549.34218504574</v>
          </cell>
        </row>
        <row r="33">
          <cell r="A33">
            <v>2</v>
          </cell>
          <cell r="B33">
            <v>40422</v>
          </cell>
          <cell r="E33">
            <v>1027.27</v>
          </cell>
          <cell r="G33">
            <v>1263.3678149542739</v>
          </cell>
          <cell r="H33">
            <v>0</v>
          </cell>
          <cell r="J33">
            <v>178313.24437009147</v>
          </cell>
        </row>
        <row r="34">
          <cell r="A34">
            <v>3</v>
          </cell>
          <cell r="B34">
            <v>40452</v>
          </cell>
          <cell r="E34">
            <v>1060.1099999999999</v>
          </cell>
          <cell r="G34">
            <v>1263.3678149542739</v>
          </cell>
          <cell r="H34">
            <v>0</v>
          </cell>
          <cell r="J34">
            <v>178109.98655513721</v>
          </cell>
        </row>
        <row r="35">
          <cell r="A35">
            <v>4</v>
          </cell>
          <cell r="B35">
            <v>40483</v>
          </cell>
          <cell r="E35">
            <v>1024.74</v>
          </cell>
          <cell r="G35">
            <v>1263.3678149542739</v>
          </cell>
          <cell r="H35">
            <v>0</v>
          </cell>
          <cell r="J35">
            <v>177871.35874018294</v>
          </cell>
        </row>
        <row r="36">
          <cell r="A36">
            <v>5</v>
          </cell>
          <cell r="B36">
            <v>40513</v>
          </cell>
          <cell r="E36">
            <v>1057.48</v>
          </cell>
          <cell r="G36">
            <v>1263.3678149542739</v>
          </cell>
          <cell r="H36">
            <v>0</v>
          </cell>
          <cell r="J36">
            <v>177665.47092522867</v>
          </cell>
        </row>
        <row r="37">
          <cell r="A37">
            <v>6</v>
          </cell>
          <cell r="B37">
            <v>40544</v>
          </cell>
          <cell r="E37">
            <v>1056.26</v>
          </cell>
          <cell r="G37">
            <v>1263.3678149542739</v>
          </cell>
          <cell r="H37">
            <v>0</v>
          </cell>
          <cell r="J37">
            <v>177458.3631102744</v>
          </cell>
        </row>
        <row r="38">
          <cell r="A38">
            <v>7</v>
          </cell>
          <cell r="B38">
            <v>40575</v>
          </cell>
          <cell r="E38">
            <v>952.93</v>
          </cell>
          <cell r="G38">
            <v>1263.3678149542739</v>
          </cell>
          <cell r="H38">
            <v>0</v>
          </cell>
          <cell r="J38">
            <v>177147.92529532014</v>
          </cell>
        </row>
        <row r="39">
          <cell r="A39">
            <v>8</v>
          </cell>
          <cell r="B39">
            <v>40603</v>
          </cell>
          <cell r="E39">
            <v>1053.18</v>
          </cell>
          <cell r="G39">
            <v>1263.3678149542739</v>
          </cell>
          <cell r="H39">
            <v>0</v>
          </cell>
          <cell r="J39">
            <v>176937.73748036587</v>
          </cell>
        </row>
        <row r="40">
          <cell r="A40">
            <v>9</v>
          </cell>
          <cell r="B40">
            <v>40634</v>
          </cell>
          <cell r="E40">
            <v>1018</v>
          </cell>
          <cell r="G40">
            <v>1263.3678149542739</v>
          </cell>
          <cell r="H40">
            <v>0</v>
          </cell>
          <cell r="J40">
            <v>176692.36966541159</v>
          </cell>
        </row>
        <row r="41">
          <cell r="A41">
            <v>10</v>
          </cell>
          <cell r="B41">
            <v>40664</v>
          </cell>
          <cell r="E41">
            <v>1050.47</v>
          </cell>
          <cell r="G41">
            <v>1263.3678149542739</v>
          </cell>
          <cell r="H41">
            <v>0</v>
          </cell>
          <cell r="J41">
            <v>176479.47185045731</v>
          </cell>
        </row>
        <row r="42">
          <cell r="A42">
            <v>11</v>
          </cell>
          <cell r="B42">
            <v>40695</v>
          </cell>
          <cell r="E42">
            <v>1015.36</v>
          </cell>
          <cell r="G42">
            <v>1263.3678149542739</v>
          </cell>
          <cell r="H42">
            <v>0</v>
          </cell>
          <cell r="J42">
            <v>176231.46403550304</v>
          </cell>
        </row>
        <row r="43">
          <cell r="A43">
            <v>12</v>
          </cell>
          <cell r="B43">
            <v>40725</v>
          </cell>
          <cell r="E43">
            <v>1047.73</v>
          </cell>
          <cell r="G43">
            <v>1263.3678149542739</v>
          </cell>
          <cell r="H43">
            <v>0</v>
          </cell>
          <cell r="J43">
            <v>176015.82622054877</v>
          </cell>
        </row>
        <row r="44">
          <cell r="A44">
            <v>13</v>
          </cell>
          <cell r="B44">
            <v>40756</v>
          </cell>
          <cell r="E44">
            <v>1046.45</v>
          </cell>
          <cell r="G44">
            <v>1263.3678149542739</v>
          </cell>
          <cell r="H44">
            <v>0</v>
          </cell>
          <cell r="J44">
            <v>175798.9084055945</v>
          </cell>
        </row>
        <row r="45">
          <cell r="A45">
            <v>14</v>
          </cell>
          <cell r="B45">
            <v>40787</v>
          </cell>
          <cell r="E45">
            <v>1011.45</v>
          </cell>
          <cell r="G45">
            <v>1263.3678149542739</v>
          </cell>
          <cell r="H45">
            <v>0</v>
          </cell>
          <cell r="J45">
            <v>175546.99059064023</v>
          </cell>
        </row>
        <row r="46">
          <cell r="A46">
            <v>15</v>
          </cell>
          <cell r="B46">
            <v>40817</v>
          </cell>
          <cell r="E46">
            <v>1043.6600000000001</v>
          </cell>
          <cell r="G46">
            <v>1263.3678149542739</v>
          </cell>
          <cell r="H46">
            <v>0</v>
          </cell>
          <cell r="J46">
            <v>175327.28277568595</v>
          </cell>
        </row>
        <row r="47">
          <cell r="A47">
            <v>16</v>
          </cell>
          <cell r="B47">
            <v>40848</v>
          </cell>
          <cell r="E47">
            <v>1008.73</v>
          </cell>
          <cell r="G47">
            <v>1263.3678149542739</v>
          </cell>
          <cell r="H47">
            <v>0</v>
          </cell>
          <cell r="J47">
            <v>175072.64496073168</v>
          </cell>
        </row>
        <row r="48">
          <cell r="A48">
            <v>17</v>
          </cell>
          <cell r="B48">
            <v>40878</v>
          </cell>
          <cell r="E48">
            <v>1040.8399999999999</v>
          </cell>
          <cell r="G48">
            <v>1263.3678149542739</v>
          </cell>
          <cell r="H48">
            <v>0</v>
          </cell>
          <cell r="J48">
            <v>174850.11714577739</v>
          </cell>
        </row>
        <row r="49">
          <cell r="A49">
            <v>18</v>
          </cell>
          <cell r="B49">
            <v>40909</v>
          </cell>
          <cell r="E49">
            <v>1039.52</v>
          </cell>
          <cell r="G49">
            <v>1263.3678149542739</v>
          </cell>
          <cell r="H49">
            <v>0</v>
          </cell>
          <cell r="J49">
            <v>174626.26933082312</v>
          </cell>
        </row>
        <row r="50">
          <cell r="A50">
            <v>19</v>
          </cell>
          <cell r="B50">
            <v>40940</v>
          </cell>
          <cell r="E50">
            <v>971.21</v>
          </cell>
          <cell r="G50">
            <v>1263.3678149542739</v>
          </cell>
          <cell r="H50">
            <v>0</v>
          </cell>
          <cell r="J50">
            <v>174334.11151586886</v>
          </cell>
        </row>
        <row r="51">
          <cell r="A51">
            <v>20</v>
          </cell>
          <cell r="B51">
            <v>40969</v>
          </cell>
          <cell r="E51">
            <v>1036.45</v>
          </cell>
          <cell r="G51">
            <v>1263.3678149542739</v>
          </cell>
          <cell r="H51">
            <v>0</v>
          </cell>
          <cell r="J51">
            <v>174107.19370091459</v>
          </cell>
        </row>
        <row r="52">
          <cell r="A52">
            <v>21</v>
          </cell>
          <cell r="B52">
            <v>41000</v>
          </cell>
          <cell r="E52">
            <v>1001.71</v>
          </cell>
          <cell r="G52">
            <v>1263.3678149542739</v>
          </cell>
          <cell r="H52">
            <v>0</v>
          </cell>
          <cell r="J52">
            <v>173845.53588596033</v>
          </cell>
        </row>
        <row r="53">
          <cell r="A53">
            <v>22</v>
          </cell>
          <cell r="B53">
            <v>41030</v>
          </cell>
          <cell r="E53">
            <v>1033.55</v>
          </cell>
          <cell r="G53">
            <v>1263.3678149542739</v>
          </cell>
          <cell r="H53">
            <v>0</v>
          </cell>
          <cell r="J53">
            <v>173615.71807100606</v>
          </cell>
        </row>
        <row r="54">
          <cell r="A54">
            <v>23</v>
          </cell>
          <cell r="B54">
            <v>41061</v>
          </cell>
          <cell r="E54">
            <v>998.88</v>
          </cell>
          <cell r="G54">
            <v>1263.3678149542739</v>
          </cell>
          <cell r="H54">
            <v>0</v>
          </cell>
          <cell r="J54">
            <v>173351.23025605179</v>
          </cell>
        </row>
        <row r="55">
          <cell r="A55">
            <v>24</v>
          </cell>
          <cell r="B55">
            <v>41091</v>
          </cell>
          <cell r="E55">
            <v>1030.6099999999999</v>
          </cell>
          <cell r="G55">
            <v>1263.3678149542739</v>
          </cell>
          <cell r="H55">
            <v>0</v>
          </cell>
          <cell r="J55">
            <v>173118.47244109752</v>
          </cell>
        </row>
        <row r="56">
          <cell r="A56">
            <v>25</v>
          </cell>
          <cell r="B56">
            <v>41122</v>
          </cell>
          <cell r="E56">
            <v>1029.22</v>
          </cell>
          <cell r="G56">
            <v>1263.3678149542739</v>
          </cell>
          <cell r="H56">
            <v>0</v>
          </cell>
          <cell r="J56">
            <v>172884.32462614324</v>
          </cell>
        </row>
        <row r="57">
          <cell r="A57">
            <v>26</v>
          </cell>
          <cell r="B57">
            <v>41153</v>
          </cell>
          <cell r="E57">
            <v>994.68</v>
          </cell>
          <cell r="G57">
            <v>1263.3678149542739</v>
          </cell>
          <cell r="H57">
            <v>0</v>
          </cell>
          <cell r="J57">
            <v>172615.63681118898</v>
          </cell>
        </row>
        <row r="58">
          <cell r="A58">
            <v>27</v>
          </cell>
          <cell r="B58">
            <v>41183</v>
          </cell>
          <cell r="E58">
            <v>1026.24</v>
          </cell>
          <cell r="G58">
            <v>1263.3678149542739</v>
          </cell>
          <cell r="H58">
            <v>0</v>
          </cell>
          <cell r="J58">
            <v>172378.50899623471</v>
          </cell>
        </row>
        <row r="59">
          <cell r="A59">
            <v>28</v>
          </cell>
          <cell r="B59">
            <v>41214</v>
          </cell>
          <cell r="E59">
            <v>991.77</v>
          </cell>
          <cell r="G59">
            <v>1263.3678149542739</v>
          </cell>
          <cell r="H59">
            <v>0</v>
          </cell>
          <cell r="J59">
            <v>172106.91118128045</v>
          </cell>
        </row>
        <row r="60">
          <cell r="A60">
            <v>29</v>
          </cell>
          <cell r="B60">
            <v>41244</v>
          </cell>
          <cell r="E60">
            <v>1023.21</v>
          </cell>
          <cell r="G60">
            <v>1263.3678149542739</v>
          </cell>
          <cell r="H60">
            <v>0</v>
          </cell>
          <cell r="J60">
            <v>171866.75336632619</v>
          </cell>
        </row>
        <row r="61">
          <cell r="A61">
            <v>30</v>
          </cell>
          <cell r="B61">
            <v>41275</v>
          </cell>
          <cell r="E61">
            <v>1021.78</v>
          </cell>
          <cell r="G61">
            <v>1263.3678149542739</v>
          </cell>
          <cell r="H61">
            <v>0</v>
          </cell>
          <cell r="J61">
            <v>171625.1655513719</v>
          </cell>
        </row>
        <row r="62">
          <cell r="A62">
            <v>31</v>
          </cell>
          <cell r="B62">
            <v>41306</v>
          </cell>
          <cell r="E62">
            <v>921.6</v>
          </cell>
          <cell r="G62">
            <v>1263.3678149542739</v>
          </cell>
          <cell r="H62">
            <v>0</v>
          </cell>
          <cell r="J62">
            <v>171283.39773641762</v>
          </cell>
        </row>
        <row r="63">
          <cell r="A63">
            <v>32</v>
          </cell>
          <cell r="B63">
            <v>41334</v>
          </cell>
          <cell r="E63">
            <v>1018.31</v>
          </cell>
          <cell r="G63">
            <v>1263.3678149542739</v>
          </cell>
          <cell r="H63">
            <v>0</v>
          </cell>
          <cell r="J63">
            <v>171038.33992146334</v>
          </cell>
        </row>
        <row r="64">
          <cell r="A64">
            <v>33</v>
          </cell>
          <cell r="B64">
            <v>41365</v>
          </cell>
          <cell r="E64">
            <v>984.06</v>
          </cell>
          <cell r="G64">
            <v>1263.3678149542739</v>
          </cell>
          <cell r="H64">
            <v>0</v>
          </cell>
          <cell r="J64">
            <v>170759.03210650905</v>
          </cell>
        </row>
        <row r="65">
          <cell r="A65">
            <v>34</v>
          </cell>
          <cell r="B65">
            <v>41395</v>
          </cell>
          <cell r="E65">
            <v>1015.2</v>
          </cell>
          <cell r="G65">
            <v>1263.3678149542739</v>
          </cell>
          <cell r="H65">
            <v>0</v>
          </cell>
          <cell r="J65">
            <v>170510.86429155478</v>
          </cell>
        </row>
        <row r="66">
          <cell r="A66">
            <v>35</v>
          </cell>
          <cell r="B66">
            <v>41426</v>
          </cell>
          <cell r="E66">
            <v>981.02</v>
          </cell>
          <cell r="G66">
            <v>1263.3678149542739</v>
          </cell>
          <cell r="H66">
            <v>0</v>
          </cell>
          <cell r="J66">
            <v>170228.51647660052</v>
          </cell>
        </row>
        <row r="67">
          <cell r="A67">
            <v>36</v>
          </cell>
          <cell r="B67">
            <v>41456</v>
          </cell>
          <cell r="E67">
            <v>1012.04</v>
          </cell>
          <cell r="G67">
            <v>1263.3678149542739</v>
          </cell>
          <cell r="H67">
            <v>0</v>
          </cell>
          <cell r="J67">
            <v>169977.18866164624</v>
          </cell>
        </row>
        <row r="68">
          <cell r="A68">
            <v>37</v>
          </cell>
          <cell r="B68">
            <v>41487</v>
          </cell>
          <cell r="E68">
            <v>1010.55</v>
          </cell>
          <cell r="G68">
            <v>1263.3678149542739</v>
          </cell>
          <cell r="H68">
            <v>0</v>
          </cell>
          <cell r="J68">
            <v>169724.37084669198</v>
          </cell>
        </row>
        <row r="69">
          <cell r="A69">
            <v>38</v>
          </cell>
          <cell r="B69">
            <v>41518</v>
          </cell>
          <cell r="E69">
            <v>976.5</v>
          </cell>
          <cell r="G69">
            <v>1263.3678149542739</v>
          </cell>
          <cell r="H69">
            <v>0</v>
          </cell>
          <cell r="J69">
            <v>169437.50303173769</v>
          </cell>
        </row>
        <row r="70">
          <cell r="A70">
            <v>39</v>
          </cell>
          <cell r="B70">
            <v>41548</v>
          </cell>
          <cell r="E70">
            <v>1007.34</v>
          </cell>
          <cell r="G70">
            <v>1263.3678149542739</v>
          </cell>
          <cell r="H70">
            <v>0</v>
          </cell>
          <cell r="J70">
            <v>169181.47521678341</v>
          </cell>
        </row>
        <row r="71">
          <cell r="A71">
            <v>40</v>
          </cell>
          <cell r="B71">
            <v>41579</v>
          </cell>
          <cell r="E71">
            <v>973.37</v>
          </cell>
          <cell r="G71">
            <v>1263.3678149542739</v>
          </cell>
          <cell r="H71">
            <v>0</v>
          </cell>
          <cell r="J71">
            <v>168891.47740182912</v>
          </cell>
        </row>
        <row r="72">
          <cell r="A72">
            <v>41</v>
          </cell>
          <cell r="B72">
            <v>41609</v>
          </cell>
          <cell r="E72">
            <v>1004.09</v>
          </cell>
          <cell r="G72">
            <v>1263.3678149542739</v>
          </cell>
          <cell r="H72">
            <v>0</v>
          </cell>
          <cell r="J72">
            <v>168632.19958687483</v>
          </cell>
        </row>
        <row r="73">
          <cell r="A73">
            <v>42</v>
          </cell>
          <cell r="B73">
            <v>41640</v>
          </cell>
          <cell r="E73">
            <v>1002.55</v>
          </cell>
          <cell r="G73">
            <v>1263.3678149542739</v>
          </cell>
          <cell r="H73">
            <v>0</v>
          </cell>
          <cell r="J73">
            <v>168371.38177192057</v>
          </cell>
        </row>
        <row r="74">
          <cell r="A74">
            <v>43</v>
          </cell>
          <cell r="B74">
            <v>41671</v>
          </cell>
          <cell r="E74">
            <v>904.13</v>
          </cell>
          <cell r="G74">
            <v>1263.3678149542739</v>
          </cell>
          <cell r="H74">
            <v>0</v>
          </cell>
          <cell r="J74">
            <v>168012.14395696629</v>
          </cell>
        </row>
        <row r="75">
          <cell r="A75">
            <v>44</v>
          </cell>
          <cell r="B75">
            <v>41699</v>
          </cell>
          <cell r="E75">
            <v>998.87</v>
          </cell>
          <cell r="G75">
            <v>1263.3678149542739</v>
          </cell>
          <cell r="H75">
            <v>0</v>
          </cell>
          <cell r="J75">
            <v>167747.646142012</v>
          </cell>
        </row>
        <row r="76">
          <cell r="A76">
            <v>45</v>
          </cell>
          <cell r="B76">
            <v>41730</v>
          </cell>
          <cell r="E76">
            <v>965.12</v>
          </cell>
          <cell r="G76">
            <v>1263.3678149542739</v>
          </cell>
          <cell r="H76">
            <v>0</v>
          </cell>
          <cell r="J76">
            <v>167449.39832705772</v>
          </cell>
        </row>
        <row r="77">
          <cell r="A77">
            <v>46</v>
          </cell>
          <cell r="B77">
            <v>41760</v>
          </cell>
          <cell r="E77">
            <v>995.52</v>
          </cell>
          <cell r="G77">
            <v>1263.3678149542739</v>
          </cell>
          <cell r="H77">
            <v>0</v>
          </cell>
          <cell r="J77">
            <v>167181.55051210345</v>
          </cell>
        </row>
        <row r="78">
          <cell r="A78">
            <v>47</v>
          </cell>
          <cell r="B78">
            <v>41791</v>
          </cell>
          <cell r="E78">
            <v>961.87</v>
          </cell>
          <cell r="G78">
            <v>1263.3678149542739</v>
          </cell>
          <cell r="H78">
            <v>0</v>
          </cell>
          <cell r="J78">
            <v>166880.05269714916</v>
          </cell>
        </row>
        <row r="79">
          <cell r="A79">
            <v>48</v>
          </cell>
          <cell r="B79">
            <v>41821</v>
          </cell>
          <cell r="E79">
            <v>992.14</v>
          </cell>
          <cell r="G79">
            <v>1263.3678149542739</v>
          </cell>
          <cell r="H79">
            <v>0</v>
          </cell>
          <cell r="J79">
            <v>166608.82488219489</v>
          </cell>
        </row>
        <row r="80">
          <cell r="A80">
            <v>49</v>
          </cell>
          <cell r="B80">
            <v>41852</v>
          </cell>
          <cell r="E80">
            <v>990.52</v>
          </cell>
          <cell r="G80">
            <v>1263.3678149542739</v>
          </cell>
          <cell r="H80">
            <v>0</v>
          </cell>
          <cell r="J80">
            <v>166335.97706724063</v>
          </cell>
        </row>
        <row r="81">
          <cell r="A81">
            <v>50</v>
          </cell>
          <cell r="B81">
            <v>41883</v>
          </cell>
          <cell r="E81">
            <v>957</v>
          </cell>
          <cell r="G81">
            <v>1263.3678149542739</v>
          </cell>
          <cell r="H81">
            <v>0</v>
          </cell>
          <cell r="J81">
            <v>166029.60925228635</v>
          </cell>
        </row>
        <row r="82">
          <cell r="A82">
            <v>51</v>
          </cell>
          <cell r="B82">
            <v>41913</v>
          </cell>
          <cell r="E82">
            <v>987.08</v>
          </cell>
          <cell r="G82">
            <v>1263.3678149542739</v>
          </cell>
          <cell r="H82">
            <v>0</v>
          </cell>
          <cell r="J82">
            <v>165753.32143733208</v>
          </cell>
        </row>
        <row r="83">
          <cell r="A83">
            <v>52</v>
          </cell>
          <cell r="B83">
            <v>41944</v>
          </cell>
          <cell r="E83">
            <v>953.65</v>
          </cell>
          <cell r="G83">
            <v>1263.3678149542739</v>
          </cell>
          <cell r="H83">
            <v>0</v>
          </cell>
          <cell r="J83">
            <v>165443.60362237782</v>
          </cell>
        </row>
        <row r="84">
          <cell r="A84">
            <v>53</v>
          </cell>
          <cell r="B84">
            <v>41974</v>
          </cell>
          <cell r="E84">
            <v>983.6</v>
          </cell>
          <cell r="G84">
            <v>1263.3678149542739</v>
          </cell>
          <cell r="H84">
            <v>0</v>
          </cell>
          <cell r="J84">
            <v>165163.83580742354</v>
          </cell>
        </row>
        <row r="85">
          <cell r="A85">
            <v>54</v>
          </cell>
          <cell r="B85">
            <v>42005</v>
          </cell>
          <cell r="E85">
            <v>981.93</v>
          </cell>
          <cell r="G85">
            <v>1263.3678149542739</v>
          </cell>
          <cell r="H85">
            <v>0</v>
          </cell>
          <cell r="J85">
            <v>164882.39799246928</v>
          </cell>
        </row>
        <row r="86">
          <cell r="A86">
            <v>55</v>
          </cell>
          <cell r="B86">
            <v>42036</v>
          </cell>
          <cell r="E86">
            <v>885.4</v>
          </cell>
          <cell r="G86">
            <v>1263.3678149542739</v>
          </cell>
          <cell r="H86">
            <v>0</v>
          </cell>
          <cell r="J86">
            <v>164504.43017751502</v>
          </cell>
        </row>
        <row r="87">
          <cell r="A87">
            <v>56</v>
          </cell>
          <cell r="B87">
            <v>42064</v>
          </cell>
          <cell r="E87">
            <v>978.01</v>
          </cell>
          <cell r="G87">
            <v>1263.3678149542739</v>
          </cell>
          <cell r="H87">
            <v>0</v>
          </cell>
          <cell r="J87">
            <v>164219.07236256075</v>
          </cell>
        </row>
        <row r="88">
          <cell r="A88">
            <v>57</v>
          </cell>
          <cell r="B88">
            <v>42095</v>
          </cell>
          <cell r="E88">
            <v>944.82</v>
          </cell>
          <cell r="G88">
            <v>1263.3678149542739</v>
          </cell>
          <cell r="H88">
            <v>0</v>
          </cell>
          <cell r="J88">
            <v>163900.52454760647</v>
          </cell>
        </row>
        <row r="89">
          <cell r="A89">
            <v>58</v>
          </cell>
          <cell r="B89">
            <v>42125</v>
          </cell>
          <cell r="E89">
            <v>974.42</v>
          </cell>
          <cell r="G89">
            <v>1263.3678149542739</v>
          </cell>
          <cell r="H89">
            <v>0</v>
          </cell>
          <cell r="J89">
            <v>163611.5767326522</v>
          </cell>
        </row>
        <row r="90">
          <cell r="A90">
            <v>59</v>
          </cell>
          <cell r="B90">
            <v>42156</v>
          </cell>
          <cell r="E90">
            <v>941.33</v>
          </cell>
          <cell r="G90">
            <v>1263.3678149542739</v>
          </cell>
          <cell r="H90">
            <v>0</v>
          </cell>
          <cell r="J90">
            <v>163289.53891769794</v>
          </cell>
        </row>
        <row r="91">
          <cell r="A91">
            <v>60</v>
          </cell>
          <cell r="B91">
            <v>42186</v>
          </cell>
          <cell r="E91">
            <v>970.79</v>
          </cell>
          <cell r="G91">
            <v>1263.3678149542739</v>
          </cell>
          <cell r="H91">
            <v>0</v>
          </cell>
          <cell r="J91">
            <v>162996.96110274366</v>
          </cell>
        </row>
        <row r="92">
          <cell r="A92">
            <v>61</v>
          </cell>
          <cell r="B92">
            <v>42217</v>
          </cell>
          <cell r="E92">
            <v>969.05</v>
          </cell>
          <cell r="G92">
            <v>1263.3678149542739</v>
          </cell>
          <cell r="H92">
            <v>0</v>
          </cell>
          <cell r="J92">
            <v>162702.6432877894</v>
          </cell>
        </row>
        <row r="93">
          <cell r="A93">
            <v>62</v>
          </cell>
          <cell r="B93">
            <v>42248</v>
          </cell>
          <cell r="E93">
            <v>936.1</v>
          </cell>
          <cell r="G93">
            <v>1263.3678149542739</v>
          </cell>
          <cell r="H93">
            <v>0</v>
          </cell>
          <cell r="J93">
            <v>162375.37547283512</v>
          </cell>
        </row>
        <row r="94">
          <cell r="A94">
            <v>63</v>
          </cell>
          <cell r="B94">
            <v>42278</v>
          </cell>
          <cell r="E94">
            <v>965.35</v>
          </cell>
          <cell r="G94">
            <v>1263.3678149542739</v>
          </cell>
          <cell r="H94">
            <v>0</v>
          </cell>
          <cell r="J94">
            <v>162077.35765788084</v>
          </cell>
        </row>
        <row r="95">
          <cell r="A95">
            <v>64</v>
          </cell>
          <cell r="B95">
            <v>42309</v>
          </cell>
          <cell r="E95">
            <v>932.5</v>
          </cell>
          <cell r="G95">
            <v>1263.3678149542739</v>
          </cell>
          <cell r="H95">
            <v>0</v>
          </cell>
          <cell r="J95">
            <v>161746.48984292656</v>
          </cell>
        </row>
        <row r="96">
          <cell r="A96">
            <v>65</v>
          </cell>
          <cell r="B96">
            <v>42339</v>
          </cell>
          <cell r="E96">
            <v>961.62</v>
          </cell>
          <cell r="G96">
            <v>1263.3678149542739</v>
          </cell>
          <cell r="H96">
            <v>0</v>
          </cell>
          <cell r="J96">
            <v>161444.74202797227</v>
          </cell>
        </row>
        <row r="97">
          <cell r="A97">
            <v>66</v>
          </cell>
          <cell r="B97">
            <v>42370</v>
          </cell>
          <cell r="E97">
            <v>959.82</v>
          </cell>
          <cell r="G97">
            <v>1263.3678149542739</v>
          </cell>
          <cell r="H97">
            <v>0</v>
          </cell>
          <cell r="J97">
            <v>161141.194213018</v>
          </cell>
        </row>
        <row r="98">
          <cell r="A98">
            <v>67</v>
          </cell>
          <cell r="B98">
            <v>42401</v>
          </cell>
          <cell r="E98">
            <v>896.21</v>
          </cell>
          <cell r="G98">
            <v>1263.3678149542739</v>
          </cell>
          <cell r="H98">
            <v>0</v>
          </cell>
          <cell r="J98">
            <v>160774.03639806373</v>
          </cell>
        </row>
        <row r="99">
          <cell r="A99">
            <v>68</v>
          </cell>
          <cell r="B99">
            <v>42430</v>
          </cell>
          <cell r="E99">
            <v>955.83</v>
          </cell>
          <cell r="G99">
            <v>1263.3678149542739</v>
          </cell>
          <cell r="H99">
            <v>0</v>
          </cell>
          <cell r="J99">
            <v>160466.49858310947</v>
          </cell>
        </row>
        <row r="100">
          <cell r="A100">
            <v>69</v>
          </cell>
          <cell r="B100">
            <v>42461</v>
          </cell>
          <cell r="E100">
            <v>923.23</v>
          </cell>
          <cell r="G100">
            <v>1263.3678149542739</v>
          </cell>
          <cell r="H100">
            <v>0</v>
          </cell>
          <cell r="J100">
            <v>160126.36076815519</v>
          </cell>
        </row>
        <row r="101">
          <cell r="A101">
            <v>70</v>
          </cell>
          <cell r="B101">
            <v>42491</v>
          </cell>
          <cell r="E101">
            <v>951.98</v>
          </cell>
          <cell r="G101">
            <v>1263.3678149542739</v>
          </cell>
          <cell r="H101">
            <v>0</v>
          </cell>
          <cell r="J101">
            <v>159814.97295320092</v>
          </cell>
        </row>
        <row r="102">
          <cell r="A102">
            <v>71</v>
          </cell>
          <cell r="B102">
            <v>42522</v>
          </cell>
          <cell r="E102">
            <v>919.48</v>
          </cell>
          <cell r="G102">
            <v>1263.3678149542739</v>
          </cell>
          <cell r="H102">
            <v>0</v>
          </cell>
          <cell r="J102">
            <v>159471.08513824665</v>
          </cell>
        </row>
        <row r="103">
          <cell r="A103">
            <v>72</v>
          </cell>
          <cell r="B103">
            <v>42552</v>
          </cell>
          <cell r="E103">
            <v>948.09</v>
          </cell>
          <cell r="G103">
            <v>1263.3678149542739</v>
          </cell>
          <cell r="H103">
            <v>0</v>
          </cell>
          <cell r="J103">
            <v>159155.80732329236</v>
          </cell>
        </row>
        <row r="104">
          <cell r="A104">
            <v>73</v>
          </cell>
          <cell r="B104">
            <v>42583</v>
          </cell>
          <cell r="E104">
            <v>946.21</v>
          </cell>
          <cell r="G104">
            <v>1263.3678149542739</v>
          </cell>
          <cell r="H104">
            <v>0</v>
          </cell>
          <cell r="J104">
            <v>158838.6495083381</v>
          </cell>
        </row>
        <row r="105">
          <cell r="A105">
            <v>74</v>
          </cell>
          <cell r="B105">
            <v>42614</v>
          </cell>
          <cell r="E105">
            <v>913.87</v>
          </cell>
          <cell r="G105">
            <v>1263.3678149542739</v>
          </cell>
          <cell r="H105">
            <v>0</v>
          </cell>
          <cell r="J105">
            <v>158489.15169338381</v>
          </cell>
        </row>
        <row r="106">
          <cell r="A106">
            <v>75</v>
          </cell>
          <cell r="B106">
            <v>42644</v>
          </cell>
          <cell r="E106">
            <v>942.25</v>
          </cell>
          <cell r="G106">
            <v>1263.3678149542739</v>
          </cell>
          <cell r="H106">
            <v>0</v>
          </cell>
          <cell r="J106">
            <v>158168.03387842953</v>
          </cell>
        </row>
        <row r="107">
          <cell r="A107">
            <v>76</v>
          </cell>
          <cell r="B107">
            <v>42675</v>
          </cell>
          <cell r="E107">
            <v>910.01</v>
          </cell>
          <cell r="G107">
            <v>1263.3678149542739</v>
          </cell>
          <cell r="H107">
            <v>0</v>
          </cell>
          <cell r="J107">
            <v>157814.67606347526</v>
          </cell>
        </row>
        <row r="108">
          <cell r="A108">
            <v>77</v>
          </cell>
          <cell r="B108">
            <v>42705</v>
          </cell>
          <cell r="E108">
            <v>938.24</v>
          </cell>
          <cell r="G108">
            <v>1263.3678149542739</v>
          </cell>
          <cell r="H108">
            <v>0</v>
          </cell>
          <cell r="J108">
            <v>157489.54824852099</v>
          </cell>
        </row>
        <row r="109">
          <cell r="A109">
            <v>78</v>
          </cell>
          <cell r="B109">
            <v>42736</v>
          </cell>
          <cell r="E109">
            <v>936.31</v>
          </cell>
          <cell r="G109">
            <v>1263.3678149542739</v>
          </cell>
          <cell r="H109">
            <v>0</v>
          </cell>
          <cell r="J109">
            <v>157162.49043356671</v>
          </cell>
        </row>
        <row r="110">
          <cell r="A110">
            <v>79</v>
          </cell>
          <cell r="B110">
            <v>42767</v>
          </cell>
          <cell r="E110">
            <v>843.94</v>
          </cell>
          <cell r="G110">
            <v>1263.3678149542739</v>
          </cell>
          <cell r="H110">
            <v>0</v>
          </cell>
          <cell r="J110">
            <v>156743.06261861243</v>
          </cell>
        </row>
        <row r="111">
          <cell r="A111">
            <v>80</v>
          </cell>
          <cell r="B111">
            <v>42795</v>
          </cell>
          <cell r="E111">
            <v>931.87</v>
          </cell>
          <cell r="G111">
            <v>1263.3678149542739</v>
          </cell>
          <cell r="H111">
            <v>0</v>
          </cell>
          <cell r="J111">
            <v>156411.56480365814</v>
          </cell>
        </row>
        <row r="112">
          <cell r="A112">
            <v>81</v>
          </cell>
          <cell r="B112">
            <v>42826</v>
          </cell>
          <cell r="E112">
            <v>899.9</v>
          </cell>
          <cell r="G112">
            <v>1263.3678149542739</v>
          </cell>
          <cell r="H112">
            <v>0</v>
          </cell>
          <cell r="J112">
            <v>156048.09698870388</v>
          </cell>
        </row>
        <row r="113">
          <cell r="A113">
            <v>82</v>
          </cell>
          <cell r="B113">
            <v>42856</v>
          </cell>
          <cell r="E113">
            <v>927.74</v>
          </cell>
          <cell r="G113">
            <v>1263.3678149542739</v>
          </cell>
          <cell r="H113">
            <v>0</v>
          </cell>
          <cell r="J113">
            <v>155712.46917374962</v>
          </cell>
        </row>
        <row r="114">
          <cell r="A114">
            <v>83</v>
          </cell>
          <cell r="B114">
            <v>42887</v>
          </cell>
          <cell r="E114">
            <v>895.88</v>
          </cell>
          <cell r="G114">
            <v>1263.3678149542739</v>
          </cell>
          <cell r="H114">
            <v>0</v>
          </cell>
          <cell r="J114">
            <v>155344.98135879534</v>
          </cell>
        </row>
        <row r="115">
          <cell r="A115">
            <v>84</v>
          </cell>
          <cell r="B115">
            <v>42917</v>
          </cell>
          <cell r="E115">
            <v>923.56</v>
          </cell>
          <cell r="G115">
            <v>1263.3678149542739</v>
          </cell>
          <cell r="H115">
            <v>0</v>
          </cell>
          <cell r="J115">
            <v>155005.17354384105</v>
          </cell>
        </row>
        <row r="116">
          <cell r="A116">
            <v>85</v>
          </cell>
          <cell r="B116">
            <v>42948</v>
          </cell>
          <cell r="E116">
            <v>921.54</v>
          </cell>
          <cell r="G116">
            <v>1263.3678149542739</v>
          </cell>
          <cell r="H116">
            <v>0</v>
          </cell>
          <cell r="J116">
            <v>154663.34572888678</v>
          </cell>
        </row>
        <row r="117">
          <cell r="A117">
            <v>86</v>
          </cell>
          <cell r="B117">
            <v>42979</v>
          </cell>
          <cell r="E117">
            <v>889.84</v>
          </cell>
          <cell r="G117">
            <v>1263.3678149542739</v>
          </cell>
          <cell r="H117">
            <v>0</v>
          </cell>
          <cell r="J117">
            <v>154289.81791393249</v>
          </cell>
        </row>
        <row r="118">
          <cell r="A118">
            <v>87</v>
          </cell>
          <cell r="B118">
            <v>43009</v>
          </cell>
          <cell r="E118">
            <v>917.28</v>
          </cell>
          <cell r="G118">
            <v>1263.3678149542739</v>
          </cell>
          <cell r="H118">
            <v>0</v>
          </cell>
          <cell r="J118">
            <v>153943.73009897821</v>
          </cell>
        </row>
        <row r="119">
          <cell r="A119">
            <v>88</v>
          </cell>
          <cell r="B119">
            <v>43040</v>
          </cell>
          <cell r="E119">
            <v>885.7</v>
          </cell>
          <cell r="G119">
            <v>1263.3678149542739</v>
          </cell>
          <cell r="H119">
            <v>0</v>
          </cell>
          <cell r="J119">
            <v>153566.06228402394</v>
          </cell>
        </row>
        <row r="120">
          <cell r="A120">
            <v>89</v>
          </cell>
          <cell r="B120">
            <v>43070</v>
          </cell>
          <cell r="E120">
            <v>912.98</v>
          </cell>
          <cell r="G120">
            <v>1263.3678149542739</v>
          </cell>
          <cell r="H120">
            <v>0</v>
          </cell>
          <cell r="J120">
            <v>153215.67446906967</v>
          </cell>
        </row>
        <row r="121">
          <cell r="A121">
            <v>90</v>
          </cell>
          <cell r="B121">
            <v>43101</v>
          </cell>
          <cell r="E121">
            <v>910.9</v>
          </cell>
          <cell r="G121">
            <v>1263.3678149542739</v>
          </cell>
          <cell r="H121">
            <v>0</v>
          </cell>
          <cell r="J121">
            <v>152863.20665411541</v>
          </cell>
        </row>
        <row r="122">
          <cell r="A122">
            <v>91</v>
          </cell>
          <cell r="B122">
            <v>43132</v>
          </cell>
          <cell r="E122">
            <v>820.85</v>
          </cell>
          <cell r="G122">
            <v>1263.3678149542739</v>
          </cell>
          <cell r="H122">
            <v>0</v>
          </cell>
          <cell r="J122">
            <v>152420.68883916113</v>
          </cell>
        </row>
        <row r="123">
          <cell r="A123">
            <v>92</v>
          </cell>
          <cell r="B123">
            <v>43160</v>
          </cell>
          <cell r="E123">
            <v>906.17</v>
          </cell>
          <cell r="G123">
            <v>1263.3678149542739</v>
          </cell>
          <cell r="H123">
            <v>0</v>
          </cell>
          <cell r="J123">
            <v>152063.49102420686</v>
          </cell>
        </row>
        <row r="124">
          <cell r="A124">
            <v>93</v>
          </cell>
          <cell r="B124">
            <v>43191</v>
          </cell>
          <cell r="E124">
            <v>874.89</v>
          </cell>
          <cell r="G124">
            <v>1263.3678149542739</v>
          </cell>
          <cell r="H124">
            <v>0</v>
          </cell>
          <cell r="J124">
            <v>151675.01320925259</v>
          </cell>
        </row>
        <row r="125">
          <cell r="A125">
            <v>94</v>
          </cell>
          <cell r="B125">
            <v>43221</v>
          </cell>
          <cell r="E125">
            <v>901.74</v>
          </cell>
          <cell r="G125">
            <v>1263.3678149542739</v>
          </cell>
          <cell r="H125">
            <v>0</v>
          </cell>
          <cell r="J125">
            <v>151313.38539429833</v>
          </cell>
        </row>
        <row r="126">
          <cell r="A126">
            <v>95</v>
          </cell>
          <cell r="B126">
            <v>43252</v>
          </cell>
          <cell r="E126">
            <v>870.57</v>
          </cell>
          <cell r="G126">
            <v>1263.3678149542739</v>
          </cell>
          <cell r="H126">
            <v>0</v>
          </cell>
          <cell r="J126">
            <v>150920.58757934405</v>
          </cell>
        </row>
        <row r="127">
          <cell r="A127">
            <v>96</v>
          </cell>
          <cell r="B127">
            <v>43282</v>
          </cell>
          <cell r="E127">
            <v>897.25</v>
          </cell>
          <cell r="G127">
            <v>1263.3678149542739</v>
          </cell>
          <cell r="H127">
            <v>0</v>
          </cell>
          <cell r="J127">
            <v>150554.46976438977</v>
          </cell>
        </row>
        <row r="128">
          <cell r="A128">
            <v>97</v>
          </cell>
          <cell r="B128">
            <v>43313</v>
          </cell>
          <cell r="E128">
            <v>895.08</v>
          </cell>
          <cell r="G128">
            <v>1263.3678149542739</v>
          </cell>
          <cell r="H128">
            <v>0</v>
          </cell>
          <cell r="J128">
            <v>150186.1819494355</v>
          </cell>
        </row>
        <row r="129">
          <cell r="A129">
            <v>98</v>
          </cell>
          <cell r="B129">
            <v>43344</v>
          </cell>
          <cell r="E129">
            <v>864.08</v>
          </cell>
          <cell r="G129">
            <v>1263.3678149542739</v>
          </cell>
          <cell r="H129">
            <v>0</v>
          </cell>
          <cell r="J129">
            <v>149786.89413448123</v>
          </cell>
        </row>
        <row r="130">
          <cell r="A130">
            <v>99</v>
          </cell>
          <cell r="B130">
            <v>43374</v>
          </cell>
          <cell r="E130">
            <v>890.51</v>
          </cell>
          <cell r="G130">
            <v>1263.3678149542739</v>
          </cell>
          <cell r="H130">
            <v>0</v>
          </cell>
          <cell r="J130">
            <v>149414.03631952696</v>
          </cell>
        </row>
        <row r="131">
          <cell r="A131">
            <v>100</v>
          </cell>
          <cell r="B131">
            <v>43405</v>
          </cell>
          <cell r="E131">
            <v>859.64</v>
          </cell>
          <cell r="G131">
            <v>1263.3678149542739</v>
          </cell>
          <cell r="H131">
            <v>0</v>
          </cell>
          <cell r="J131">
            <v>149010.30850457269</v>
          </cell>
        </row>
        <row r="132">
          <cell r="A132">
            <v>101</v>
          </cell>
          <cell r="B132">
            <v>43435</v>
          </cell>
          <cell r="E132">
            <v>885.9</v>
          </cell>
          <cell r="G132">
            <v>1263.3678149542739</v>
          </cell>
          <cell r="H132">
            <v>0</v>
          </cell>
          <cell r="J132">
            <v>148632.84068961843</v>
          </cell>
        </row>
        <row r="133">
          <cell r="A133">
            <v>102</v>
          </cell>
          <cell r="B133">
            <v>43466</v>
          </cell>
          <cell r="E133">
            <v>883.65</v>
          </cell>
          <cell r="G133">
            <v>1263.3678149542739</v>
          </cell>
          <cell r="H133">
            <v>0</v>
          </cell>
          <cell r="J133">
            <v>148253.12287466417</v>
          </cell>
        </row>
        <row r="134">
          <cell r="A134">
            <v>103</v>
          </cell>
          <cell r="B134">
            <v>43497</v>
          </cell>
          <cell r="E134">
            <v>796.1</v>
          </cell>
          <cell r="G134">
            <v>1263.3678149542739</v>
          </cell>
          <cell r="H134">
            <v>0</v>
          </cell>
          <cell r="J134">
            <v>147785.85505970989</v>
          </cell>
        </row>
        <row r="135">
          <cell r="A135">
            <v>104</v>
          </cell>
          <cell r="B135">
            <v>43525</v>
          </cell>
          <cell r="E135">
            <v>878.62</v>
          </cell>
          <cell r="G135">
            <v>1263.3678149542739</v>
          </cell>
          <cell r="H135">
            <v>0</v>
          </cell>
          <cell r="J135">
            <v>147401.10724475561</v>
          </cell>
        </row>
        <row r="136">
          <cell r="A136">
            <v>105</v>
          </cell>
          <cell r="B136">
            <v>43556</v>
          </cell>
          <cell r="E136">
            <v>848.06</v>
          </cell>
          <cell r="G136">
            <v>1263.3678149542739</v>
          </cell>
          <cell r="H136">
            <v>0</v>
          </cell>
          <cell r="J136">
            <v>146985.79942980132</v>
          </cell>
        </row>
        <row r="137">
          <cell r="A137">
            <v>106</v>
          </cell>
          <cell r="B137">
            <v>43586</v>
          </cell>
          <cell r="E137">
            <v>873.86</v>
          </cell>
          <cell r="G137">
            <v>1263.3678149542739</v>
          </cell>
          <cell r="H137">
            <v>0</v>
          </cell>
          <cell r="J137">
            <v>146596.29161484705</v>
          </cell>
        </row>
        <row r="138">
          <cell r="A138">
            <v>107</v>
          </cell>
          <cell r="B138">
            <v>43617</v>
          </cell>
          <cell r="E138">
            <v>843.43</v>
          </cell>
          <cell r="G138">
            <v>1263.3678149542739</v>
          </cell>
          <cell r="H138">
            <v>0</v>
          </cell>
          <cell r="J138">
            <v>146176.35379989279</v>
          </cell>
        </row>
        <row r="139">
          <cell r="A139">
            <v>108</v>
          </cell>
          <cell r="B139">
            <v>43647</v>
          </cell>
          <cell r="E139">
            <v>869.05</v>
          </cell>
          <cell r="G139">
            <v>1263.3678149542739</v>
          </cell>
          <cell r="H139">
            <v>0</v>
          </cell>
          <cell r="J139">
            <v>145782.03598493853</v>
          </cell>
        </row>
        <row r="140">
          <cell r="A140">
            <v>109</v>
          </cell>
          <cell r="B140">
            <v>43678</v>
          </cell>
          <cell r="E140">
            <v>866.7</v>
          </cell>
          <cell r="G140">
            <v>1263.3678149542739</v>
          </cell>
          <cell r="H140">
            <v>0</v>
          </cell>
          <cell r="J140">
            <v>145385.36816998426</v>
          </cell>
        </row>
        <row r="141">
          <cell r="A141">
            <v>110</v>
          </cell>
          <cell r="B141">
            <v>43709</v>
          </cell>
          <cell r="E141">
            <v>836.46</v>
          </cell>
          <cell r="G141">
            <v>1263.3678149542739</v>
          </cell>
          <cell r="H141">
            <v>0</v>
          </cell>
          <cell r="J141">
            <v>144958.46035502999</v>
          </cell>
        </row>
        <row r="142">
          <cell r="A142">
            <v>111</v>
          </cell>
          <cell r="B142">
            <v>43739</v>
          </cell>
          <cell r="E142">
            <v>861.81</v>
          </cell>
          <cell r="G142">
            <v>1263.3678149542739</v>
          </cell>
          <cell r="H142">
            <v>0</v>
          </cell>
          <cell r="J142">
            <v>144556.90254007571</v>
          </cell>
        </row>
        <row r="143">
          <cell r="A143">
            <v>112</v>
          </cell>
          <cell r="B143">
            <v>43770</v>
          </cell>
          <cell r="E143">
            <v>831.7</v>
          </cell>
          <cell r="G143">
            <v>1263.3678149542739</v>
          </cell>
          <cell r="H143">
            <v>0</v>
          </cell>
          <cell r="J143">
            <v>144125.23472512144</v>
          </cell>
        </row>
        <row r="144">
          <cell r="A144">
            <v>113</v>
          </cell>
          <cell r="B144">
            <v>43800</v>
          </cell>
          <cell r="E144">
            <v>856.85</v>
          </cell>
          <cell r="G144">
            <v>1263.3678149542739</v>
          </cell>
          <cell r="H144">
            <v>0</v>
          </cell>
          <cell r="J144">
            <v>143718.71691016716</v>
          </cell>
        </row>
        <row r="145">
          <cell r="A145">
            <v>114</v>
          </cell>
          <cell r="B145">
            <v>43831</v>
          </cell>
          <cell r="E145">
            <v>854.44</v>
          </cell>
          <cell r="G145">
            <v>1263.3678149542739</v>
          </cell>
          <cell r="H145">
            <v>0</v>
          </cell>
          <cell r="J145">
            <v>143309.78909521288</v>
          </cell>
        </row>
        <row r="146">
          <cell r="A146">
            <v>115</v>
          </cell>
          <cell r="B146">
            <v>43862</v>
          </cell>
          <cell r="E146">
            <v>797.04</v>
          </cell>
          <cell r="G146">
            <v>1263.3678149542739</v>
          </cell>
          <cell r="H146">
            <v>0</v>
          </cell>
          <cell r="J146">
            <v>142843.46128025861</v>
          </cell>
        </row>
        <row r="147">
          <cell r="A147">
            <v>116</v>
          </cell>
          <cell r="B147">
            <v>43891</v>
          </cell>
          <cell r="E147">
            <v>849.23</v>
          </cell>
          <cell r="G147">
            <v>1263.3678149542739</v>
          </cell>
          <cell r="H147">
            <v>0</v>
          </cell>
          <cell r="J147">
            <v>142429.32346530433</v>
          </cell>
        </row>
        <row r="148">
          <cell r="A148">
            <v>117</v>
          </cell>
          <cell r="B148">
            <v>43922</v>
          </cell>
          <cell r="E148">
            <v>819.46</v>
          </cell>
          <cell r="G148">
            <v>1263.3678149542739</v>
          </cell>
          <cell r="H148">
            <v>0</v>
          </cell>
          <cell r="J148">
            <v>141985.41565035007</v>
          </cell>
        </row>
        <row r="149">
          <cell r="A149">
            <v>118</v>
          </cell>
          <cell r="B149">
            <v>43952</v>
          </cell>
          <cell r="E149">
            <v>844.13</v>
          </cell>
          <cell r="G149">
            <v>1263.3678149542739</v>
          </cell>
          <cell r="H149">
            <v>0</v>
          </cell>
          <cell r="J149">
            <v>141566.17783539579</v>
          </cell>
        </row>
        <row r="150">
          <cell r="A150">
            <v>119</v>
          </cell>
          <cell r="B150">
            <v>43983</v>
          </cell>
          <cell r="E150">
            <v>814.49</v>
          </cell>
          <cell r="G150">
            <v>1263.3678149542739</v>
          </cell>
          <cell r="H150">
            <v>0</v>
          </cell>
          <cell r="J150">
            <v>141117.30002044153</v>
          </cell>
        </row>
        <row r="151">
          <cell r="A151">
            <v>120</v>
          </cell>
          <cell r="B151">
            <v>44013</v>
          </cell>
          <cell r="E151">
            <v>838.97</v>
          </cell>
          <cell r="G151">
            <v>1263.3678149542739</v>
          </cell>
          <cell r="H151">
            <v>0</v>
          </cell>
          <cell r="J151">
            <v>140692.90220548725</v>
          </cell>
        </row>
        <row r="152">
          <cell r="A152">
            <v>121</v>
          </cell>
          <cell r="B152">
            <v>44044</v>
          </cell>
          <cell r="E152">
            <v>836.45</v>
          </cell>
          <cell r="G152">
            <v>1263.3678149542739</v>
          </cell>
          <cell r="H152">
            <v>0</v>
          </cell>
          <cell r="J152">
            <v>140265.98439053298</v>
          </cell>
        </row>
        <row r="153">
          <cell r="A153">
            <v>122</v>
          </cell>
          <cell r="B153">
            <v>44075</v>
          </cell>
          <cell r="E153">
            <v>807.01</v>
          </cell>
          <cell r="G153">
            <v>1263.3678149542739</v>
          </cell>
          <cell r="H153">
            <v>0</v>
          </cell>
          <cell r="J153">
            <v>139809.6265755787</v>
          </cell>
        </row>
        <row r="154">
          <cell r="A154">
            <v>123</v>
          </cell>
          <cell r="B154">
            <v>44105</v>
          </cell>
          <cell r="E154">
            <v>831.2</v>
          </cell>
          <cell r="G154">
            <v>1263.3678149542739</v>
          </cell>
          <cell r="H154">
            <v>0</v>
          </cell>
          <cell r="J154">
            <v>139377.45876062443</v>
          </cell>
        </row>
        <row r="155">
          <cell r="A155">
            <v>124</v>
          </cell>
          <cell r="B155">
            <v>44136</v>
          </cell>
          <cell r="E155">
            <v>801.9</v>
          </cell>
          <cell r="G155">
            <v>1263.3678149542739</v>
          </cell>
          <cell r="H155">
            <v>0</v>
          </cell>
          <cell r="J155">
            <v>138915.99094567017</v>
          </cell>
        </row>
        <row r="156">
          <cell r="A156">
            <v>125</v>
          </cell>
          <cell r="B156">
            <v>44166</v>
          </cell>
          <cell r="E156">
            <v>825.88</v>
          </cell>
          <cell r="G156">
            <v>1263.3678149542739</v>
          </cell>
          <cell r="H156">
            <v>0</v>
          </cell>
          <cell r="J156">
            <v>138478.50313071589</v>
          </cell>
        </row>
        <row r="157">
          <cell r="A157">
            <v>126</v>
          </cell>
          <cell r="B157">
            <v>44197</v>
          </cell>
          <cell r="E157">
            <v>823.28</v>
          </cell>
          <cell r="G157">
            <v>1263.3678149542739</v>
          </cell>
          <cell r="H157">
            <v>0</v>
          </cell>
          <cell r="J157">
            <v>138038.41531576161</v>
          </cell>
        </row>
        <row r="158">
          <cell r="A158">
            <v>127</v>
          </cell>
          <cell r="B158">
            <v>44228</v>
          </cell>
          <cell r="E158">
            <v>741.25</v>
          </cell>
          <cell r="G158">
            <v>1263.3678149542739</v>
          </cell>
          <cell r="H158">
            <v>0</v>
          </cell>
          <cell r="J158">
            <v>137516.29750080733</v>
          </cell>
        </row>
        <row r="159">
          <cell r="A159">
            <v>128</v>
          </cell>
          <cell r="B159">
            <v>44256</v>
          </cell>
          <cell r="E159">
            <v>817.56</v>
          </cell>
          <cell r="G159">
            <v>1263.3678149542739</v>
          </cell>
          <cell r="H159">
            <v>0</v>
          </cell>
          <cell r="J159">
            <v>137070.48968585304</v>
          </cell>
        </row>
        <row r="160">
          <cell r="A160">
            <v>129</v>
          </cell>
          <cell r="B160">
            <v>44287</v>
          </cell>
          <cell r="E160">
            <v>788.62</v>
          </cell>
          <cell r="G160">
            <v>1263.3678149542739</v>
          </cell>
          <cell r="H160">
            <v>0</v>
          </cell>
          <cell r="J160">
            <v>136595.74187089875</v>
          </cell>
        </row>
        <row r="161">
          <cell r="A161">
            <v>130</v>
          </cell>
          <cell r="B161">
            <v>44317</v>
          </cell>
          <cell r="E161">
            <v>812.09</v>
          </cell>
          <cell r="G161">
            <v>1263.3678149542739</v>
          </cell>
          <cell r="H161">
            <v>0</v>
          </cell>
          <cell r="J161">
            <v>136144.46405594447</v>
          </cell>
        </row>
        <row r="162">
          <cell r="A162">
            <v>131</v>
          </cell>
          <cell r="B162">
            <v>44348</v>
          </cell>
          <cell r="E162">
            <v>783.3</v>
          </cell>
          <cell r="G162">
            <v>1263.3678149542739</v>
          </cell>
          <cell r="H162">
            <v>0</v>
          </cell>
          <cell r="J162">
            <v>135664.3962409902</v>
          </cell>
        </row>
        <row r="163">
          <cell r="A163">
            <v>132</v>
          </cell>
          <cell r="B163">
            <v>44378</v>
          </cell>
          <cell r="E163">
            <v>806.55</v>
          </cell>
          <cell r="G163">
            <v>1263.3678149542739</v>
          </cell>
          <cell r="H163">
            <v>0</v>
          </cell>
          <cell r="J163">
            <v>135207.57842603594</v>
          </cell>
        </row>
        <row r="164">
          <cell r="A164">
            <v>133</v>
          </cell>
          <cell r="B164">
            <v>44409</v>
          </cell>
          <cell r="E164">
            <v>803.84</v>
          </cell>
          <cell r="G164">
            <v>1263.3678149542739</v>
          </cell>
          <cell r="H164">
            <v>0</v>
          </cell>
          <cell r="J164">
            <v>134748.05061108165</v>
          </cell>
        </row>
        <row r="165">
          <cell r="A165">
            <v>134</v>
          </cell>
          <cell r="B165">
            <v>44440</v>
          </cell>
          <cell r="E165">
            <v>775.26</v>
          </cell>
          <cell r="G165">
            <v>1263.3678149542739</v>
          </cell>
          <cell r="H165">
            <v>0</v>
          </cell>
          <cell r="J165">
            <v>134259.94279612738</v>
          </cell>
        </row>
        <row r="166">
          <cell r="A166">
            <v>135</v>
          </cell>
          <cell r="B166">
            <v>44470</v>
          </cell>
          <cell r="E166">
            <v>798.2</v>
          </cell>
          <cell r="G166">
            <v>1263.3678149542739</v>
          </cell>
          <cell r="H166">
            <v>0</v>
          </cell>
          <cell r="J166">
            <v>133794.7749811731</v>
          </cell>
        </row>
        <row r="167">
          <cell r="A167">
            <v>136</v>
          </cell>
          <cell r="B167">
            <v>44501</v>
          </cell>
          <cell r="E167">
            <v>769.78</v>
          </cell>
          <cell r="G167">
            <v>1263.3678149542739</v>
          </cell>
          <cell r="H167">
            <v>0</v>
          </cell>
          <cell r="J167">
            <v>133301.18716621882</v>
          </cell>
        </row>
        <row r="168">
          <cell r="A168">
            <v>137</v>
          </cell>
          <cell r="B168">
            <v>44531</v>
          </cell>
          <cell r="E168">
            <v>792.5</v>
          </cell>
          <cell r="G168">
            <v>1263.3678149542739</v>
          </cell>
          <cell r="H168">
            <v>0</v>
          </cell>
          <cell r="J168">
            <v>132830.31935126454</v>
          </cell>
        </row>
        <row r="169">
          <cell r="A169">
            <v>138</v>
          </cell>
          <cell r="B169">
            <v>44562</v>
          </cell>
          <cell r="E169">
            <v>789.7</v>
          </cell>
          <cell r="G169">
            <v>1263.3678149542739</v>
          </cell>
          <cell r="H169">
            <v>0</v>
          </cell>
          <cell r="J169">
            <v>132356.65153631027</v>
          </cell>
        </row>
        <row r="170">
          <cell r="A170">
            <v>139</v>
          </cell>
          <cell r="B170">
            <v>44593</v>
          </cell>
          <cell r="E170">
            <v>710.74</v>
          </cell>
          <cell r="G170">
            <v>1263.3678149542739</v>
          </cell>
          <cell r="H170">
            <v>0</v>
          </cell>
          <cell r="J170">
            <v>131804.023721356</v>
          </cell>
        </row>
        <row r="171">
          <cell r="A171">
            <v>140</v>
          </cell>
          <cell r="B171">
            <v>44621</v>
          </cell>
          <cell r="E171">
            <v>783.6</v>
          </cell>
          <cell r="G171">
            <v>1263.3678149542739</v>
          </cell>
          <cell r="H171">
            <v>0</v>
          </cell>
          <cell r="J171">
            <v>131324.25590640173</v>
          </cell>
        </row>
        <row r="172">
          <cell r="A172">
            <v>141</v>
          </cell>
          <cell r="B172">
            <v>44652</v>
          </cell>
          <cell r="E172">
            <v>755.56</v>
          </cell>
          <cell r="G172">
            <v>1263.3678149542739</v>
          </cell>
          <cell r="H172">
            <v>0</v>
          </cell>
          <cell r="J172">
            <v>130816.44809144746</v>
          </cell>
        </row>
        <row r="173">
          <cell r="A173">
            <v>142</v>
          </cell>
          <cell r="B173">
            <v>44682</v>
          </cell>
          <cell r="E173">
            <v>777.73</v>
          </cell>
          <cell r="G173">
            <v>1263.3678149542739</v>
          </cell>
          <cell r="H173">
            <v>0</v>
          </cell>
          <cell r="J173">
            <v>130330.81027649318</v>
          </cell>
        </row>
        <row r="174">
          <cell r="A174">
            <v>143</v>
          </cell>
          <cell r="B174">
            <v>44713</v>
          </cell>
          <cell r="E174">
            <v>749.85</v>
          </cell>
          <cell r="G174">
            <v>1263.3678149542739</v>
          </cell>
          <cell r="H174">
            <v>0</v>
          </cell>
          <cell r="J174">
            <v>129817.29246153891</v>
          </cell>
        </row>
        <row r="175">
          <cell r="A175">
            <v>144</v>
          </cell>
          <cell r="B175">
            <v>44743</v>
          </cell>
          <cell r="E175">
            <v>771.79</v>
          </cell>
          <cell r="G175">
            <v>1263.3678149542739</v>
          </cell>
          <cell r="H175">
            <v>0</v>
          </cell>
          <cell r="J175">
            <v>129325.71464658463</v>
          </cell>
        </row>
        <row r="176">
          <cell r="A176">
            <v>145</v>
          </cell>
          <cell r="B176">
            <v>44774</v>
          </cell>
          <cell r="E176">
            <v>768.87</v>
          </cell>
          <cell r="G176">
            <v>1263.3678149542739</v>
          </cell>
          <cell r="H176">
            <v>0</v>
          </cell>
          <cell r="J176">
            <v>128831.21683163036</v>
          </cell>
        </row>
        <row r="177">
          <cell r="A177">
            <v>146</v>
          </cell>
          <cell r="B177">
            <v>44805</v>
          </cell>
          <cell r="E177">
            <v>741.22</v>
          </cell>
          <cell r="G177">
            <v>1263.3678149542739</v>
          </cell>
          <cell r="H177">
            <v>0</v>
          </cell>
          <cell r="J177">
            <v>128309.06901667609</v>
          </cell>
        </row>
        <row r="178">
          <cell r="A178">
            <v>147</v>
          </cell>
          <cell r="B178">
            <v>44835</v>
          </cell>
          <cell r="E178">
            <v>762.82</v>
          </cell>
          <cell r="G178">
            <v>1263.3678149542739</v>
          </cell>
          <cell r="H178">
            <v>0</v>
          </cell>
          <cell r="J178">
            <v>127808.52120172181</v>
          </cell>
        </row>
        <row r="179">
          <cell r="A179">
            <v>148</v>
          </cell>
          <cell r="B179">
            <v>44866</v>
          </cell>
          <cell r="E179">
            <v>735.34</v>
          </cell>
          <cell r="G179">
            <v>1263.3678149542739</v>
          </cell>
          <cell r="H179">
            <v>0</v>
          </cell>
          <cell r="J179">
            <v>127280.49338676754</v>
          </cell>
        </row>
        <row r="180">
          <cell r="A180">
            <v>149</v>
          </cell>
          <cell r="B180">
            <v>44896</v>
          </cell>
          <cell r="E180">
            <v>756.71</v>
          </cell>
          <cell r="G180">
            <v>1263.3678149542739</v>
          </cell>
          <cell r="H180">
            <v>0</v>
          </cell>
          <cell r="J180">
            <v>126773.83557181327</v>
          </cell>
        </row>
        <row r="181">
          <cell r="A181">
            <v>150</v>
          </cell>
          <cell r="B181">
            <v>44927</v>
          </cell>
          <cell r="E181">
            <v>753.7</v>
          </cell>
          <cell r="G181">
            <v>1263.3678149542739</v>
          </cell>
          <cell r="H181">
            <v>0</v>
          </cell>
          <cell r="J181">
            <v>126264.16775685899</v>
          </cell>
        </row>
        <row r="182">
          <cell r="A182">
            <v>151</v>
          </cell>
          <cell r="B182">
            <v>44958</v>
          </cell>
          <cell r="E182">
            <v>678.02</v>
          </cell>
          <cell r="G182">
            <v>1263.3678149542739</v>
          </cell>
          <cell r="H182">
            <v>0</v>
          </cell>
          <cell r="J182">
            <v>125678.81994190472</v>
          </cell>
        </row>
        <row r="183">
          <cell r="A183">
            <v>152</v>
          </cell>
          <cell r="B183">
            <v>44986</v>
          </cell>
          <cell r="E183">
            <v>747.19</v>
          </cell>
          <cell r="G183">
            <v>1263.3678149542739</v>
          </cell>
          <cell r="H183">
            <v>0</v>
          </cell>
          <cell r="J183">
            <v>125162.64212695044</v>
          </cell>
        </row>
        <row r="184">
          <cell r="A184">
            <v>153</v>
          </cell>
          <cell r="B184">
            <v>45017</v>
          </cell>
          <cell r="E184">
            <v>720.11</v>
          </cell>
          <cell r="G184">
            <v>1263.3678149542739</v>
          </cell>
          <cell r="H184">
            <v>0</v>
          </cell>
          <cell r="J184">
            <v>124619.38431199617</v>
          </cell>
        </row>
        <row r="185">
          <cell r="A185">
            <v>154</v>
          </cell>
          <cell r="B185">
            <v>45047</v>
          </cell>
          <cell r="E185">
            <v>740.89</v>
          </cell>
          <cell r="G185">
            <v>1263.3678149542739</v>
          </cell>
          <cell r="H185">
            <v>0</v>
          </cell>
          <cell r="J185">
            <v>124096.9064970419</v>
          </cell>
        </row>
        <row r="186">
          <cell r="A186">
            <v>155</v>
          </cell>
          <cell r="B186">
            <v>45078</v>
          </cell>
          <cell r="E186">
            <v>713.98</v>
          </cell>
          <cell r="G186">
            <v>1263.3678149542739</v>
          </cell>
          <cell r="H186">
            <v>0</v>
          </cell>
          <cell r="J186">
            <v>123547.51868208763</v>
          </cell>
        </row>
        <row r="187">
          <cell r="A187">
            <v>156</v>
          </cell>
          <cell r="B187">
            <v>45108</v>
          </cell>
          <cell r="E187">
            <v>734.52</v>
          </cell>
          <cell r="G187">
            <v>1263.3678149542739</v>
          </cell>
          <cell r="H187">
            <v>0</v>
          </cell>
          <cell r="J187">
            <v>123018.67086713335</v>
          </cell>
        </row>
        <row r="188">
          <cell r="A188">
            <v>157</v>
          </cell>
          <cell r="B188">
            <v>45139</v>
          </cell>
          <cell r="E188">
            <v>731.37</v>
          </cell>
          <cell r="G188">
            <v>1263.3678149542739</v>
          </cell>
          <cell r="H188">
            <v>0</v>
          </cell>
          <cell r="J188">
            <v>122486.67305217907</v>
          </cell>
        </row>
        <row r="189">
          <cell r="A189">
            <v>158</v>
          </cell>
          <cell r="B189">
            <v>45170</v>
          </cell>
          <cell r="E189">
            <v>704.72</v>
          </cell>
          <cell r="G189">
            <v>1263.3678149542739</v>
          </cell>
          <cell r="H189">
            <v>0</v>
          </cell>
          <cell r="J189">
            <v>121928.02523722481</v>
          </cell>
        </row>
        <row r="190">
          <cell r="A190">
            <v>159</v>
          </cell>
          <cell r="B190">
            <v>45200</v>
          </cell>
          <cell r="E190">
            <v>724.89</v>
          </cell>
          <cell r="G190">
            <v>1263.3678149542739</v>
          </cell>
          <cell r="H190">
            <v>0</v>
          </cell>
          <cell r="J190">
            <v>121389.54742227054</v>
          </cell>
        </row>
        <row r="191">
          <cell r="A191">
            <v>160</v>
          </cell>
          <cell r="B191">
            <v>45231</v>
          </cell>
          <cell r="E191">
            <v>698.41</v>
          </cell>
          <cell r="G191">
            <v>1263.3678149542739</v>
          </cell>
          <cell r="H191">
            <v>0</v>
          </cell>
          <cell r="J191">
            <v>120824.58960731626</v>
          </cell>
        </row>
        <row r="192">
          <cell r="A192">
            <v>161</v>
          </cell>
          <cell r="B192">
            <v>45261</v>
          </cell>
          <cell r="E192">
            <v>718.33</v>
          </cell>
          <cell r="G192">
            <v>1263.3678149542739</v>
          </cell>
          <cell r="H192">
            <v>0</v>
          </cell>
          <cell r="J192">
            <v>120279.55179236199</v>
          </cell>
        </row>
        <row r="193">
          <cell r="A193">
            <v>162</v>
          </cell>
          <cell r="B193">
            <v>45292</v>
          </cell>
          <cell r="E193">
            <v>715.09</v>
          </cell>
          <cell r="G193">
            <v>1263.3678149542739</v>
          </cell>
          <cell r="H193">
            <v>0</v>
          </cell>
          <cell r="J193">
            <v>119731.27397740772</v>
          </cell>
        </row>
        <row r="194">
          <cell r="A194">
            <v>163</v>
          </cell>
          <cell r="B194">
            <v>45323</v>
          </cell>
          <cell r="E194">
            <v>665.9</v>
          </cell>
          <cell r="G194">
            <v>1263.3678149542739</v>
          </cell>
          <cell r="H194">
            <v>0</v>
          </cell>
          <cell r="J194">
            <v>119133.80616245345</v>
          </cell>
        </row>
        <row r="195">
          <cell r="A195">
            <v>164</v>
          </cell>
          <cell r="B195">
            <v>45352</v>
          </cell>
          <cell r="E195">
            <v>708.27</v>
          </cell>
          <cell r="G195">
            <v>1263.3678149542739</v>
          </cell>
          <cell r="H195">
            <v>0</v>
          </cell>
          <cell r="J195">
            <v>118578.70834749917</v>
          </cell>
        </row>
        <row r="196">
          <cell r="A196">
            <v>165</v>
          </cell>
          <cell r="B196">
            <v>45383</v>
          </cell>
          <cell r="E196">
            <v>682.23</v>
          </cell>
          <cell r="G196">
            <v>1263.3678149542739</v>
          </cell>
          <cell r="H196">
            <v>0</v>
          </cell>
          <cell r="J196">
            <v>117997.57053254489</v>
          </cell>
        </row>
        <row r="197">
          <cell r="A197">
            <v>166</v>
          </cell>
          <cell r="B197">
            <v>45413</v>
          </cell>
          <cell r="E197">
            <v>701.52</v>
          </cell>
          <cell r="G197">
            <v>1263.3678149542739</v>
          </cell>
          <cell r="H197">
            <v>0</v>
          </cell>
          <cell r="J197">
            <v>117435.72271759062</v>
          </cell>
        </row>
        <row r="198">
          <cell r="A198">
            <v>167</v>
          </cell>
          <cell r="B198">
            <v>45444</v>
          </cell>
          <cell r="E198">
            <v>675.66</v>
          </cell>
          <cell r="G198">
            <v>1263.3678149542739</v>
          </cell>
          <cell r="H198">
            <v>0</v>
          </cell>
          <cell r="J198">
            <v>116848.01490263634</v>
          </cell>
        </row>
        <row r="199">
          <cell r="A199">
            <v>168</v>
          </cell>
          <cell r="B199">
            <v>45474</v>
          </cell>
          <cell r="E199">
            <v>694.69</v>
          </cell>
          <cell r="G199">
            <v>1263.3678149542739</v>
          </cell>
          <cell r="H199">
            <v>0</v>
          </cell>
          <cell r="J199">
            <v>116279.33708768206</v>
          </cell>
        </row>
        <row r="200">
          <cell r="A200">
            <v>169</v>
          </cell>
          <cell r="B200">
            <v>45505</v>
          </cell>
          <cell r="E200">
            <v>691.3</v>
          </cell>
          <cell r="G200">
            <v>1263.3678149542739</v>
          </cell>
          <cell r="H200">
            <v>0</v>
          </cell>
          <cell r="J200">
            <v>115707.26927272778</v>
          </cell>
        </row>
        <row r="201">
          <cell r="A201">
            <v>170</v>
          </cell>
          <cell r="B201">
            <v>45536</v>
          </cell>
          <cell r="E201">
            <v>665.71</v>
          </cell>
          <cell r="G201">
            <v>1263.3678149542739</v>
          </cell>
          <cell r="H201">
            <v>0</v>
          </cell>
          <cell r="J201">
            <v>115109.6114577735</v>
          </cell>
        </row>
        <row r="202">
          <cell r="A202">
            <v>171</v>
          </cell>
          <cell r="B202">
            <v>45566</v>
          </cell>
          <cell r="E202">
            <v>684.35</v>
          </cell>
          <cell r="G202">
            <v>1263.3678149542739</v>
          </cell>
          <cell r="H202">
            <v>0</v>
          </cell>
          <cell r="J202">
            <v>114530.59364281922</v>
          </cell>
        </row>
        <row r="203">
          <cell r="A203">
            <v>172</v>
          </cell>
          <cell r="B203">
            <v>45597</v>
          </cell>
          <cell r="E203">
            <v>658.94</v>
          </cell>
          <cell r="G203">
            <v>1263.3678149542739</v>
          </cell>
          <cell r="H203">
            <v>0</v>
          </cell>
          <cell r="J203">
            <v>113926.16582786494</v>
          </cell>
        </row>
        <row r="204">
          <cell r="A204">
            <v>173</v>
          </cell>
          <cell r="B204">
            <v>45627</v>
          </cell>
          <cell r="E204">
            <v>677.31</v>
          </cell>
          <cell r="G204">
            <v>1263.3678149542739</v>
          </cell>
          <cell r="H204">
            <v>0</v>
          </cell>
          <cell r="J204">
            <v>113340.10801291067</v>
          </cell>
        </row>
        <row r="205">
          <cell r="A205">
            <v>174</v>
          </cell>
          <cell r="B205">
            <v>45658</v>
          </cell>
          <cell r="E205">
            <v>673.83</v>
          </cell>
          <cell r="G205">
            <v>1263.3678149542739</v>
          </cell>
          <cell r="H205">
            <v>0</v>
          </cell>
          <cell r="J205">
            <v>112750.5701979564</v>
          </cell>
        </row>
        <row r="206">
          <cell r="A206">
            <v>175</v>
          </cell>
          <cell r="B206">
            <v>45689</v>
          </cell>
          <cell r="E206">
            <v>605.46</v>
          </cell>
          <cell r="G206">
            <v>1263.3678149542739</v>
          </cell>
          <cell r="H206">
            <v>0</v>
          </cell>
          <cell r="J206">
            <v>112092.66238300213</v>
          </cell>
        </row>
        <row r="207">
          <cell r="A207">
            <v>176</v>
          </cell>
          <cell r="B207">
            <v>45717</v>
          </cell>
          <cell r="E207">
            <v>666.41</v>
          </cell>
          <cell r="G207">
            <v>1263.3678149542739</v>
          </cell>
          <cell r="H207">
            <v>0</v>
          </cell>
          <cell r="J207">
            <v>111495.70456804785</v>
          </cell>
        </row>
        <row r="208">
          <cell r="A208">
            <v>177</v>
          </cell>
          <cell r="B208">
            <v>45748</v>
          </cell>
          <cell r="E208">
            <v>641.48</v>
          </cell>
          <cell r="G208">
            <v>1263.3678149542739</v>
          </cell>
          <cell r="H208">
            <v>0</v>
          </cell>
          <cell r="J208">
            <v>110873.81675309358</v>
          </cell>
        </row>
        <row r="209">
          <cell r="A209">
            <v>178</v>
          </cell>
          <cell r="B209">
            <v>45778</v>
          </cell>
          <cell r="E209">
            <v>659.17</v>
          </cell>
          <cell r="G209">
            <v>1263.3678149542739</v>
          </cell>
          <cell r="H209">
            <v>0</v>
          </cell>
          <cell r="J209">
            <v>110269.61893813931</v>
          </cell>
        </row>
        <row r="210">
          <cell r="A210">
            <v>179</v>
          </cell>
          <cell r="B210">
            <v>45809</v>
          </cell>
          <cell r="E210">
            <v>634.42999999999995</v>
          </cell>
          <cell r="G210">
            <v>1263.3678149542739</v>
          </cell>
          <cell r="H210">
            <v>0</v>
          </cell>
          <cell r="J210">
            <v>109640.68112318503</v>
          </cell>
        </row>
        <row r="211">
          <cell r="A211">
            <v>180</v>
          </cell>
          <cell r="B211">
            <v>45839</v>
          </cell>
          <cell r="E211">
            <v>651.84</v>
          </cell>
          <cell r="G211">
            <v>1263.3678149542739</v>
          </cell>
          <cell r="H211">
            <v>0</v>
          </cell>
          <cell r="J211">
            <v>109029.15330823076</v>
          </cell>
        </row>
        <row r="212">
          <cell r="A212">
            <v>181</v>
          </cell>
          <cell r="B212">
            <v>45870</v>
          </cell>
          <cell r="E212">
            <v>648.20000000000005</v>
          </cell>
          <cell r="G212">
            <v>1263.3678149542739</v>
          </cell>
          <cell r="H212">
            <v>0</v>
          </cell>
          <cell r="J212">
            <v>108413.98549327649</v>
          </cell>
        </row>
        <row r="213">
          <cell r="A213">
            <v>182</v>
          </cell>
          <cell r="B213">
            <v>45901</v>
          </cell>
          <cell r="E213">
            <v>623.75</v>
          </cell>
          <cell r="G213">
            <v>1263.3678149542739</v>
          </cell>
          <cell r="H213">
            <v>0</v>
          </cell>
          <cell r="J213">
            <v>107774.36767832222</v>
          </cell>
        </row>
        <row r="214">
          <cell r="A214">
            <v>183</v>
          </cell>
          <cell r="B214">
            <v>45931</v>
          </cell>
          <cell r="E214">
            <v>640.74</v>
          </cell>
          <cell r="G214">
            <v>1263.3678149542739</v>
          </cell>
          <cell r="H214">
            <v>0</v>
          </cell>
          <cell r="J214">
            <v>107151.73986336794</v>
          </cell>
        </row>
        <row r="215">
          <cell r="A215">
            <v>184</v>
          </cell>
          <cell r="B215">
            <v>45962</v>
          </cell>
          <cell r="E215">
            <v>616.49</v>
          </cell>
          <cell r="G215">
            <v>1263.3678149542739</v>
          </cell>
          <cell r="H215">
            <v>0</v>
          </cell>
          <cell r="J215">
            <v>106504.86204841366</v>
          </cell>
        </row>
        <row r="216">
          <cell r="A216">
            <v>185</v>
          </cell>
          <cell r="B216">
            <v>45992</v>
          </cell>
          <cell r="E216">
            <v>633.19000000000005</v>
          </cell>
          <cell r="G216">
            <v>1263.3678149542739</v>
          </cell>
          <cell r="H216">
            <v>0</v>
          </cell>
          <cell r="J216">
            <v>105874.68423345938</v>
          </cell>
        </row>
        <row r="217">
          <cell r="A217">
            <v>186</v>
          </cell>
          <cell r="B217">
            <v>46023</v>
          </cell>
          <cell r="E217">
            <v>629.45000000000005</v>
          </cell>
          <cell r="G217">
            <v>1263.3678149542739</v>
          </cell>
          <cell r="H217">
            <v>0</v>
          </cell>
          <cell r="J217">
            <v>105240.76641850511</v>
          </cell>
        </row>
        <row r="218">
          <cell r="A218">
            <v>187</v>
          </cell>
          <cell r="B218">
            <v>46054</v>
          </cell>
          <cell r="E218">
            <v>565.13</v>
          </cell>
          <cell r="G218">
            <v>1263.3678149542739</v>
          </cell>
          <cell r="H218">
            <v>0</v>
          </cell>
          <cell r="J218">
            <v>104542.52860355083</v>
          </cell>
        </row>
        <row r="219">
          <cell r="A219">
            <v>188</v>
          </cell>
          <cell r="B219">
            <v>46082</v>
          </cell>
          <cell r="E219">
            <v>621.53</v>
          </cell>
          <cell r="G219">
            <v>1263.3678149542739</v>
          </cell>
          <cell r="H219">
            <v>0</v>
          </cell>
          <cell r="J219">
            <v>103900.69078859656</v>
          </cell>
        </row>
        <row r="220">
          <cell r="A220">
            <v>189</v>
          </cell>
          <cell r="B220">
            <v>46113</v>
          </cell>
          <cell r="E220">
            <v>597.78</v>
          </cell>
          <cell r="G220">
            <v>1263.3678149542739</v>
          </cell>
          <cell r="H220">
            <v>0</v>
          </cell>
          <cell r="J220">
            <v>103235.10297364229</v>
          </cell>
        </row>
        <row r="221">
          <cell r="A221">
            <v>190</v>
          </cell>
          <cell r="B221">
            <v>46143</v>
          </cell>
          <cell r="E221">
            <v>613.75</v>
          </cell>
          <cell r="G221">
            <v>1263.3678149542739</v>
          </cell>
          <cell r="H221">
            <v>0</v>
          </cell>
          <cell r="J221">
            <v>102585.48515868802</v>
          </cell>
        </row>
        <row r="222">
          <cell r="A222">
            <v>191</v>
          </cell>
          <cell r="B222">
            <v>46174</v>
          </cell>
          <cell r="E222">
            <v>590.22</v>
          </cell>
          <cell r="G222">
            <v>1263.3678149542739</v>
          </cell>
          <cell r="H222">
            <v>0</v>
          </cell>
          <cell r="J222">
            <v>101912.33734373376</v>
          </cell>
        </row>
        <row r="223">
          <cell r="A223">
            <v>192</v>
          </cell>
          <cell r="B223">
            <v>46204</v>
          </cell>
          <cell r="E223">
            <v>605.89</v>
          </cell>
          <cell r="G223">
            <v>1263.3678149542739</v>
          </cell>
          <cell r="H223">
            <v>0</v>
          </cell>
          <cell r="J223">
            <v>101254.85952877949</v>
          </cell>
        </row>
        <row r="224">
          <cell r="A224">
            <v>193</v>
          </cell>
          <cell r="B224">
            <v>46235</v>
          </cell>
          <cell r="E224">
            <v>601.98</v>
          </cell>
          <cell r="G224">
            <v>1263.3678149542739</v>
          </cell>
          <cell r="H224">
            <v>0</v>
          </cell>
          <cell r="J224">
            <v>100593.47171382522</v>
          </cell>
        </row>
        <row r="225">
          <cell r="A225">
            <v>194</v>
          </cell>
          <cell r="B225">
            <v>46266</v>
          </cell>
          <cell r="E225">
            <v>578.76</v>
          </cell>
          <cell r="G225">
            <v>1263.3678149542739</v>
          </cell>
          <cell r="H225">
            <v>0</v>
          </cell>
          <cell r="J225">
            <v>99908.863898870943</v>
          </cell>
        </row>
        <row r="226">
          <cell r="A226">
            <v>195</v>
          </cell>
          <cell r="B226">
            <v>46296</v>
          </cell>
          <cell r="E226">
            <v>593.98</v>
          </cell>
          <cell r="G226">
            <v>1263.3678149542739</v>
          </cell>
          <cell r="H226">
            <v>0</v>
          </cell>
          <cell r="J226">
            <v>99239.47608391667</v>
          </cell>
        </row>
        <row r="227">
          <cell r="A227">
            <v>196</v>
          </cell>
          <cell r="B227">
            <v>46327</v>
          </cell>
          <cell r="E227">
            <v>570.97</v>
          </cell>
          <cell r="G227">
            <v>1263.3678149542739</v>
          </cell>
          <cell r="H227">
            <v>0</v>
          </cell>
          <cell r="J227">
            <v>98547.078268962403</v>
          </cell>
        </row>
        <row r="228">
          <cell r="A228">
            <v>197</v>
          </cell>
          <cell r="B228">
            <v>46357</v>
          </cell>
          <cell r="E228">
            <v>585.88</v>
          </cell>
          <cell r="G228">
            <v>1263.3678149542739</v>
          </cell>
          <cell r="H228">
            <v>0</v>
          </cell>
          <cell r="J228">
            <v>97869.590454008125</v>
          </cell>
        </row>
        <row r="229">
          <cell r="A229">
            <v>198</v>
          </cell>
          <cell r="B229">
            <v>46388</v>
          </cell>
          <cell r="E229">
            <v>581.85</v>
          </cell>
          <cell r="G229">
            <v>1263.3678149542739</v>
          </cell>
          <cell r="H229">
            <v>0</v>
          </cell>
          <cell r="J229">
            <v>97188.072639053848</v>
          </cell>
        </row>
        <row r="230">
          <cell r="A230">
            <v>199</v>
          </cell>
          <cell r="B230">
            <v>46419</v>
          </cell>
          <cell r="E230">
            <v>521.89</v>
          </cell>
          <cell r="G230">
            <v>1263.3678149542739</v>
          </cell>
          <cell r="H230">
            <v>0</v>
          </cell>
          <cell r="J230">
            <v>96446.594824099579</v>
          </cell>
        </row>
        <row r="231">
          <cell r="A231">
            <v>200</v>
          </cell>
          <cell r="B231">
            <v>46447</v>
          </cell>
          <cell r="E231">
            <v>573.39</v>
          </cell>
          <cell r="G231">
            <v>1263.3678149542739</v>
          </cell>
          <cell r="H231">
            <v>0</v>
          </cell>
          <cell r="J231">
            <v>95756.61700914531</v>
          </cell>
        </row>
        <row r="232">
          <cell r="A232">
            <v>201</v>
          </cell>
          <cell r="B232">
            <v>46478</v>
          </cell>
          <cell r="E232">
            <v>550.92999999999995</v>
          </cell>
          <cell r="G232">
            <v>1263.3678149542739</v>
          </cell>
          <cell r="H232">
            <v>0</v>
          </cell>
          <cell r="J232">
            <v>95044.179194191034</v>
          </cell>
        </row>
        <row r="233">
          <cell r="A233">
            <v>202</v>
          </cell>
          <cell r="B233">
            <v>46508</v>
          </cell>
          <cell r="E233">
            <v>565.05999999999995</v>
          </cell>
          <cell r="G233">
            <v>1263.3678149542739</v>
          </cell>
          <cell r="H233">
            <v>0</v>
          </cell>
          <cell r="J233">
            <v>94345.871379236763</v>
          </cell>
        </row>
        <row r="234">
          <cell r="A234">
            <v>203</v>
          </cell>
          <cell r="B234">
            <v>46539</v>
          </cell>
          <cell r="E234">
            <v>542.80999999999995</v>
          </cell>
          <cell r="G234">
            <v>1263.3678149542739</v>
          </cell>
          <cell r="H234">
            <v>0</v>
          </cell>
          <cell r="J234">
            <v>93625.313564282493</v>
          </cell>
        </row>
        <row r="235">
          <cell r="A235">
            <v>204</v>
          </cell>
          <cell r="B235">
            <v>46569</v>
          </cell>
          <cell r="E235">
            <v>556.62</v>
          </cell>
          <cell r="G235">
            <v>1263.3678149542739</v>
          </cell>
          <cell r="H235">
            <v>0</v>
          </cell>
          <cell r="J235">
            <v>92918.56574932822</v>
          </cell>
        </row>
        <row r="236">
          <cell r="A236">
            <v>205</v>
          </cell>
          <cell r="B236">
            <v>46600</v>
          </cell>
          <cell r="E236">
            <v>552.41999999999996</v>
          </cell>
          <cell r="G236">
            <v>1263.3678149542739</v>
          </cell>
          <cell r="H236">
            <v>0</v>
          </cell>
          <cell r="J236">
            <v>92207.61793437395</v>
          </cell>
        </row>
        <row r="237">
          <cell r="A237">
            <v>206</v>
          </cell>
          <cell r="B237">
            <v>46631</v>
          </cell>
          <cell r="E237">
            <v>530.51</v>
          </cell>
          <cell r="G237">
            <v>1263.3678149542739</v>
          </cell>
          <cell r="H237">
            <v>0</v>
          </cell>
          <cell r="J237">
            <v>91474.760119419676</v>
          </cell>
        </row>
        <row r="238">
          <cell r="A238">
            <v>207</v>
          </cell>
          <cell r="B238">
            <v>46661</v>
          </cell>
          <cell r="E238">
            <v>543.84</v>
          </cell>
          <cell r="G238">
            <v>1263.3678149542739</v>
          </cell>
          <cell r="H238">
            <v>0</v>
          </cell>
          <cell r="J238">
            <v>90755.232304465404</v>
          </cell>
        </row>
        <row r="239">
          <cell r="A239">
            <v>208</v>
          </cell>
          <cell r="B239">
            <v>46692</v>
          </cell>
          <cell r="E239">
            <v>522.15</v>
          </cell>
          <cell r="G239">
            <v>1263.3678149542739</v>
          </cell>
          <cell r="H239">
            <v>0</v>
          </cell>
          <cell r="J239">
            <v>90014.01448951113</v>
          </cell>
        </row>
        <row r="240">
          <cell r="A240">
            <v>209</v>
          </cell>
          <cell r="B240">
            <v>46722</v>
          </cell>
          <cell r="E240">
            <v>535.15</v>
          </cell>
          <cell r="G240">
            <v>1263.3678149542739</v>
          </cell>
          <cell r="H240">
            <v>0</v>
          </cell>
          <cell r="J240">
            <v>89285.796674556856</v>
          </cell>
        </row>
        <row r="241">
          <cell r="A241">
            <v>210</v>
          </cell>
          <cell r="B241">
            <v>46753</v>
          </cell>
          <cell r="E241">
            <v>530.82000000000005</v>
          </cell>
          <cell r="G241">
            <v>1263.3678149542739</v>
          </cell>
          <cell r="H241">
            <v>0</v>
          </cell>
          <cell r="J241">
            <v>88553.24885960258</v>
          </cell>
        </row>
        <row r="242">
          <cell r="A242">
            <v>211</v>
          </cell>
          <cell r="B242">
            <v>46784</v>
          </cell>
          <cell r="E242">
            <v>492.5</v>
          </cell>
          <cell r="G242">
            <v>1263.3678149542739</v>
          </cell>
          <cell r="H242">
            <v>0</v>
          </cell>
          <cell r="J242">
            <v>87782.381044648311</v>
          </cell>
        </row>
        <row r="243">
          <cell r="A243">
            <v>212</v>
          </cell>
          <cell r="B243">
            <v>46813</v>
          </cell>
          <cell r="E243">
            <v>521.88</v>
          </cell>
          <cell r="G243">
            <v>1263.3678149542739</v>
          </cell>
          <cell r="H243">
            <v>0</v>
          </cell>
          <cell r="J243">
            <v>87040.893229694033</v>
          </cell>
        </row>
        <row r="244">
          <cell r="A244">
            <v>213</v>
          </cell>
          <cell r="B244">
            <v>46844</v>
          </cell>
          <cell r="E244">
            <v>500.78</v>
          </cell>
          <cell r="G244">
            <v>1263.3678149542739</v>
          </cell>
          <cell r="H244">
            <v>0</v>
          </cell>
          <cell r="J244">
            <v>86278.305414739763</v>
          </cell>
        </row>
        <row r="245">
          <cell r="A245">
            <v>214</v>
          </cell>
          <cell r="B245">
            <v>46874</v>
          </cell>
          <cell r="E245">
            <v>512.94000000000005</v>
          </cell>
          <cell r="G245">
            <v>1263.3678149542739</v>
          </cell>
          <cell r="H245">
            <v>0</v>
          </cell>
          <cell r="J245">
            <v>85527.877599785483</v>
          </cell>
        </row>
        <row r="246">
          <cell r="A246">
            <v>215</v>
          </cell>
          <cell r="B246">
            <v>46905</v>
          </cell>
          <cell r="E246">
            <v>492.08</v>
          </cell>
          <cell r="G246">
            <v>1263.3678149542739</v>
          </cell>
          <cell r="H246">
            <v>0</v>
          </cell>
          <cell r="J246">
            <v>84756.589784831216</v>
          </cell>
        </row>
        <row r="247">
          <cell r="A247">
            <v>216</v>
          </cell>
          <cell r="B247">
            <v>46935</v>
          </cell>
          <cell r="E247">
            <v>503.9</v>
          </cell>
          <cell r="G247">
            <v>1263.3678149542739</v>
          </cell>
          <cell r="H247">
            <v>0</v>
          </cell>
          <cell r="J247">
            <v>83997.121969876942</v>
          </cell>
        </row>
        <row r="248">
          <cell r="A248">
            <v>217</v>
          </cell>
          <cell r="B248">
            <v>46966</v>
          </cell>
          <cell r="E248">
            <v>499.38</v>
          </cell>
          <cell r="G248">
            <v>1263.3678149542739</v>
          </cell>
          <cell r="H248">
            <v>0</v>
          </cell>
          <cell r="J248">
            <v>83233.134154922664</v>
          </cell>
        </row>
        <row r="249">
          <cell r="A249">
            <v>218</v>
          </cell>
          <cell r="B249">
            <v>46997</v>
          </cell>
          <cell r="E249">
            <v>478.88</v>
          </cell>
          <cell r="G249">
            <v>1263.3678149542739</v>
          </cell>
          <cell r="H249">
            <v>0</v>
          </cell>
          <cell r="J249">
            <v>82448.646339968385</v>
          </cell>
        </row>
        <row r="250">
          <cell r="A250">
            <v>219</v>
          </cell>
          <cell r="B250">
            <v>47027</v>
          </cell>
          <cell r="E250">
            <v>490.17</v>
          </cell>
          <cell r="G250">
            <v>1263.3678149542739</v>
          </cell>
          <cell r="H250">
            <v>0</v>
          </cell>
          <cell r="J250">
            <v>81675.448525014115</v>
          </cell>
        </row>
        <row r="251">
          <cell r="A251">
            <v>220</v>
          </cell>
          <cell r="B251">
            <v>47058</v>
          </cell>
          <cell r="E251">
            <v>469.91</v>
          </cell>
          <cell r="G251">
            <v>1263.3678149542739</v>
          </cell>
          <cell r="H251">
            <v>0</v>
          </cell>
          <cell r="J251">
            <v>80881.990710059836</v>
          </cell>
        </row>
        <row r="252">
          <cell r="A252">
            <v>221</v>
          </cell>
          <cell r="B252">
            <v>47088</v>
          </cell>
          <cell r="E252">
            <v>480.86</v>
          </cell>
          <cell r="G252">
            <v>1263.3678149542739</v>
          </cell>
          <cell r="H252">
            <v>0</v>
          </cell>
          <cell r="J252">
            <v>80099.482895105568</v>
          </cell>
        </row>
        <row r="253">
          <cell r="A253">
            <v>222</v>
          </cell>
          <cell r="B253">
            <v>47119</v>
          </cell>
          <cell r="E253">
            <v>476.21</v>
          </cell>
          <cell r="G253">
            <v>1263.3678149542739</v>
          </cell>
          <cell r="H253">
            <v>0</v>
          </cell>
          <cell r="J253">
            <v>79312.325080151291</v>
          </cell>
        </row>
        <row r="254">
          <cell r="A254">
            <v>223</v>
          </cell>
          <cell r="B254">
            <v>47150</v>
          </cell>
          <cell r="E254">
            <v>425.9</v>
          </cell>
          <cell r="G254">
            <v>1263.3678149542739</v>
          </cell>
          <cell r="H254">
            <v>0</v>
          </cell>
          <cell r="J254">
            <v>78474.857265197017</v>
          </cell>
        </row>
        <row r="255">
          <cell r="A255">
            <v>224</v>
          </cell>
          <cell r="B255">
            <v>47178</v>
          </cell>
          <cell r="E255">
            <v>466.55</v>
          </cell>
          <cell r="G255">
            <v>1263.3678149542739</v>
          </cell>
          <cell r="H255">
            <v>0</v>
          </cell>
          <cell r="J255">
            <v>77678.039450242737</v>
          </cell>
        </row>
        <row r="256">
          <cell r="A256">
            <v>225</v>
          </cell>
          <cell r="B256">
            <v>47209</v>
          </cell>
          <cell r="E256">
            <v>446.91</v>
          </cell>
          <cell r="G256">
            <v>1263.3678149542739</v>
          </cell>
          <cell r="H256">
            <v>0</v>
          </cell>
          <cell r="J256">
            <v>76861.581635288458</v>
          </cell>
        </row>
        <row r="257">
          <cell r="A257">
            <v>226</v>
          </cell>
          <cell r="B257">
            <v>47239</v>
          </cell>
          <cell r="E257">
            <v>456.96</v>
          </cell>
          <cell r="G257">
            <v>1263.3678149542739</v>
          </cell>
          <cell r="H257">
            <v>0</v>
          </cell>
          <cell r="J257">
            <v>76055.173820334181</v>
          </cell>
        </row>
        <row r="258">
          <cell r="A258">
            <v>227</v>
          </cell>
          <cell r="B258">
            <v>47270</v>
          </cell>
          <cell r="E258">
            <v>437.58</v>
          </cell>
          <cell r="G258">
            <v>1263.3678149542739</v>
          </cell>
          <cell r="H258">
            <v>0</v>
          </cell>
          <cell r="J258">
            <v>75229.3860053799</v>
          </cell>
        </row>
        <row r="259">
          <cell r="A259">
            <v>228</v>
          </cell>
          <cell r="B259">
            <v>47300</v>
          </cell>
          <cell r="E259">
            <v>447.25</v>
          </cell>
          <cell r="G259">
            <v>1263.3678149542739</v>
          </cell>
          <cell r="H259">
            <v>0</v>
          </cell>
          <cell r="J259">
            <v>74413.268190425631</v>
          </cell>
        </row>
        <row r="260">
          <cell r="A260">
            <v>229</v>
          </cell>
          <cell r="B260">
            <v>47331</v>
          </cell>
          <cell r="E260">
            <v>442.4</v>
          </cell>
          <cell r="G260">
            <v>1263.3678149542739</v>
          </cell>
          <cell r="H260">
            <v>0</v>
          </cell>
          <cell r="J260">
            <v>73592.300375471357</v>
          </cell>
        </row>
        <row r="261">
          <cell r="A261">
            <v>230</v>
          </cell>
          <cell r="B261">
            <v>47362</v>
          </cell>
          <cell r="E261">
            <v>423.41</v>
          </cell>
          <cell r="G261">
            <v>1263.3678149542739</v>
          </cell>
          <cell r="H261">
            <v>0</v>
          </cell>
          <cell r="J261">
            <v>72752.342560517078</v>
          </cell>
        </row>
        <row r="262">
          <cell r="A262">
            <v>231</v>
          </cell>
          <cell r="B262">
            <v>47392</v>
          </cell>
          <cell r="E262">
            <v>432.53</v>
          </cell>
          <cell r="G262">
            <v>1263.3678149542739</v>
          </cell>
          <cell r="H262">
            <v>0</v>
          </cell>
          <cell r="J262">
            <v>71921.504745562808</v>
          </cell>
        </row>
        <row r="263">
          <cell r="A263">
            <v>232</v>
          </cell>
          <cell r="B263">
            <v>47423</v>
          </cell>
          <cell r="E263">
            <v>413.79</v>
          </cell>
          <cell r="G263">
            <v>1263.3678149542739</v>
          </cell>
          <cell r="H263">
            <v>0</v>
          </cell>
          <cell r="J263">
            <v>71071.926930608533</v>
          </cell>
        </row>
        <row r="264">
          <cell r="A264">
            <v>233</v>
          </cell>
          <cell r="B264">
            <v>47453</v>
          </cell>
          <cell r="E264">
            <v>422.54</v>
          </cell>
          <cell r="G264">
            <v>1263.3678149542739</v>
          </cell>
          <cell r="H264">
            <v>0</v>
          </cell>
          <cell r="J264">
            <v>70231.099115654259</v>
          </cell>
        </row>
        <row r="265">
          <cell r="A265">
            <v>234</v>
          </cell>
          <cell r="B265">
            <v>47484</v>
          </cell>
          <cell r="E265">
            <v>417.54</v>
          </cell>
          <cell r="G265">
            <v>1263.3678149542739</v>
          </cell>
          <cell r="H265">
            <v>0</v>
          </cell>
          <cell r="J265">
            <v>69385.271300699984</v>
          </cell>
        </row>
        <row r="266">
          <cell r="A266">
            <v>235</v>
          </cell>
          <cell r="B266">
            <v>47515</v>
          </cell>
          <cell r="E266">
            <v>372.59</v>
          </cell>
          <cell r="G266">
            <v>1263.3678149542739</v>
          </cell>
          <cell r="H266">
            <v>0</v>
          </cell>
          <cell r="J266">
            <v>68494.493485745712</v>
          </cell>
        </row>
        <row r="267">
          <cell r="A267">
            <v>236</v>
          </cell>
          <cell r="B267">
            <v>47543</v>
          </cell>
          <cell r="E267">
            <v>407.21</v>
          </cell>
          <cell r="G267">
            <v>1263.3678149542739</v>
          </cell>
          <cell r="H267">
            <v>0</v>
          </cell>
          <cell r="J267">
            <v>67638.335670791435</v>
          </cell>
        </row>
        <row r="268">
          <cell r="A268">
            <v>237</v>
          </cell>
          <cell r="B268">
            <v>47574</v>
          </cell>
          <cell r="E268">
            <v>389.15</v>
          </cell>
          <cell r="G268">
            <v>1263.3678149542739</v>
          </cell>
          <cell r="H268">
            <v>0</v>
          </cell>
          <cell r="J268">
            <v>66764.117855837161</v>
          </cell>
        </row>
        <row r="269">
          <cell r="A269">
            <v>238</v>
          </cell>
          <cell r="B269">
            <v>47604</v>
          </cell>
          <cell r="E269">
            <v>396.93</v>
          </cell>
          <cell r="G269">
            <v>1263.3678149542739</v>
          </cell>
          <cell r="H269">
            <v>0</v>
          </cell>
          <cell r="J269">
            <v>65897.680040882886</v>
          </cell>
        </row>
        <row r="270">
          <cell r="A270">
            <v>239</v>
          </cell>
          <cell r="B270">
            <v>47635</v>
          </cell>
          <cell r="E270">
            <v>379.14</v>
          </cell>
          <cell r="G270">
            <v>1263.3678149542739</v>
          </cell>
          <cell r="H270">
            <v>0</v>
          </cell>
          <cell r="J270">
            <v>65013.45222592861</v>
          </cell>
        </row>
        <row r="271">
          <cell r="A271">
            <v>240</v>
          </cell>
          <cell r="B271">
            <v>47665</v>
          </cell>
          <cell r="E271">
            <v>386.52</v>
          </cell>
          <cell r="G271">
            <v>1263.3678149542739</v>
          </cell>
          <cell r="H271">
            <v>0</v>
          </cell>
          <cell r="J271">
            <v>64136.604410974338</v>
          </cell>
        </row>
        <row r="272">
          <cell r="A272">
            <v>241</v>
          </cell>
          <cell r="B272">
            <v>47696</v>
          </cell>
          <cell r="E272">
            <v>381.31</v>
          </cell>
          <cell r="G272">
            <v>1263.3678149542739</v>
          </cell>
          <cell r="H272">
            <v>0</v>
          </cell>
          <cell r="J272">
            <v>63254.546596020067</v>
          </cell>
        </row>
        <row r="273">
          <cell r="A273">
            <v>242</v>
          </cell>
          <cell r="B273">
            <v>47727</v>
          </cell>
          <cell r="E273">
            <v>363.93</v>
          </cell>
          <cell r="G273">
            <v>1263.3678149542739</v>
          </cell>
          <cell r="H273">
            <v>0</v>
          </cell>
          <cell r="J273">
            <v>62355.108781065792</v>
          </cell>
        </row>
        <row r="274">
          <cell r="A274">
            <v>243</v>
          </cell>
          <cell r="B274">
            <v>47757</v>
          </cell>
          <cell r="E274">
            <v>370.71</v>
          </cell>
          <cell r="G274">
            <v>1263.3678149542739</v>
          </cell>
          <cell r="H274">
            <v>0</v>
          </cell>
          <cell r="J274">
            <v>61462.450966111515</v>
          </cell>
        </row>
        <row r="275">
          <cell r="A275">
            <v>244</v>
          </cell>
          <cell r="B275">
            <v>47788</v>
          </cell>
          <cell r="E275">
            <v>353.62</v>
          </cell>
          <cell r="G275">
            <v>1263.3678149542739</v>
          </cell>
          <cell r="H275">
            <v>0</v>
          </cell>
          <cell r="J275">
            <v>60552.703151157242</v>
          </cell>
        </row>
        <row r="276">
          <cell r="A276">
            <v>245</v>
          </cell>
          <cell r="B276">
            <v>47818</v>
          </cell>
          <cell r="E276">
            <v>360</v>
          </cell>
          <cell r="G276">
            <v>1263.3678149542739</v>
          </cell>
          <cell r="H276">
            <v>0</v>
          </cell>
          <cell r="J276">
            <v>59649.335336202967</v>
          </cell>
        </row>
        <row r="277">
          <cell r="A277">
            <v>246</v>
          </cell>
          <cell r="B277">
            <v>47849</v>
          </cell>
          <cell r="E277">
            <v>354.63</v>
          </cell>
          <cell r="G277">
            <v>1263.3678149542739</v>
          </cell>
          <cell r="H277">
            <v>0</v>
          </cell>
          <cell r="J277">
            <v>58740.597521248696</v>
          </cell>
        </row>
        <row r="278">
          <cell r="A278">
            <v>247</v>
          </cell>
          <cell r="B278">
            <v>47880</v>
          </cell>
          <cell r="E278">
            <v>315.43</v>
          </cell>
          <cell r="G278">
            <v>1263.3678149542739</v>
          </cell>
          <cell r="H278">
            <v>0</v>
          </cell>
          <cell r="J278">
            <v>57792.65970629442</v>
          </cell>
        </row>
        <row r="279">
          <cell r="A279">
            <v>248</v>
          </cell>
          <cell r="B279">
            <v>47908</v>
          </cell>
          <cell r="E279">
            <v>343.59</v>
          </cell>
          <cell r="G279">
            <v>1263.3678149542739</v>
          </cell>
          <cell r="H279">
            <v>0</v>
          </cell>
          <cell r="J279">
            <v>56872.881891340148</v>
          </cell>
        </row>
        <row r="280">
          <cell r="A280">
            <v>249</v>
          </cell>
          <cell r="B280">
            <v>47939</v>
          </cell>
          <cell r="E280">
            <v>327.20999999999998</v>
          </cell>
          <cell r="G280">
            <v>1263.3678149542739</v>
          </cell>
          <cell r="H280">
            <v>0</v>
          </cell>
          <cell r="J280">
            <v>55936.724076385872</v>
          </cell>
        </row>
        <row r="281">
          <cell r="A281">
            <v>250</v>
          </cell>
          <cell r="B281">
            <v>47969</v>
          </cell>
          <cell r="E281">
            <v>332.56</v>
          </cell>
          <cell r="G281">
            <v>1263.3678149542739</v>
          </cell>
          <cell r="H281">
            <v>0</v>
          </cell>
          <cell r="J281">
            <v>55005.916261431601</v>
          </cell>
        </row>
        <row r="282">
          <cell r="A282">
            <v>251</v>
          </cell>
          <cell r="B282">
            <v>48000</v>
          </cell>
          <cell r="E282">
            <v>316.47000000000003</v>
          </cell>
          <cell r="G282">
            <v>1263.3678149542739</v>
          </cell>
          <cell r="H282">
            <v>0</v>
          </cell>
          <cell r="J282">
            <v>54059.018446477327</v>
          </cell>
        </row>
        <row r="283">
          <cell r="A283">
            <v>252</v>
          </cell>
          <cell r="B283">
            <v>48030</v>
          </cell>
          <cell r="E283">
            <v>321.39</v>
          </cell>
          <cell r="G283">
            <v>1263.3678149542739</v>
          </cell>
          <cell r="H283">
            <v>0</v>
          </cell>
          <cell r="J283">
            <v>53117.04063152305</v>
          </cell>
        </row>
        <row r="284">
          <cell r="A284">
            <v>253</v>
          </cell>
          <cell r="B284">
            <v>48061</v>
          </cell>
          <cell r="E284">
            <v>315.79000000000002</v>
          </cell>
          <cell r="G284">
            <v>1263.3678149542739</v>
          </cell>
          <cell r="H284">
            <v>0</v>
          </cell>
          <cell r="J284">
            <v>52169.462816568775</v>
          </cell>
        </row>
        <row r="285">
          <cell r="A285">
            <v>254</v>
          </cell>
          <cell r="B285">
            <v>48092</v>
          </cell>
          <cell r="E285">
            <v>300.14999999999998</v>
          </cell>
          <cell r="G285">
            <v>1263.3678149542739</v>
          </cell>
          <cell r="H285">
            <v>0</v>
          </cell>
          <cell r="J285">
            <v>51206.245001614501</v>
          </cell>
        </row>
        <row r="286">
          <cell r="A286">
            <v>255</v>
          </cell>
          <cell r="B286">
            <v>48122</v>
          </cell>
          <cell r="E286">
            <v>304.43</v>
          </cell>
          <cell r="G286">
            <v>1263.3678149542739</v>
          </cell>
          <cell r="H286">
            <v>0</v>
          </cell>
          <cell r="J286">
            <v>50247.307186660226</v>
          </cell>
        </row>
        <row r="287">
          <cell r="A287">
            <v>256</v>
          </cell>
          <cell r="B287">
            <v>48153</v>
          </cell>
          <cell r="E287">
            <v>289.08999999999997</v>
          </cell>
          <cell r="G287">
            <v>1263.3678149542739</v>
          </cell>
          <cell r="H287">
            <v>0</v>
          </cell>
          <cell r="J287">
            <v>49273.029371705954</v>
          </cell>
        </row>
        <row r="288">
          <cell r="A288">
            <v>257</v>
          </cell>
          <cell r="B288">
            <v>48183</v>
          </cell>
          <cell r="E288">
            <v>292.94</v>
          </cell>
          <cell r="G288">
            <v>1263.3678149542739</v>
          </cell>
          <cell r="H288">
            <v>0</v>
          </cell>
          <cell r="J288">
            <v>48302.601556751681</v>
          </cell>
        </row>
        <row r="289">
          <cell r="A289">
            <v>258</v>
          </cell>
          <cell r="B289">
            <v>48214</v>
          </cell>
          <cell r="E289">
            <v>287.17</v>
          </cell>
          <cell r="G289">
            <v>1263.3678149542739</v>
          </cell>
          <cell r="H289">
            <v>0</v>
          </cell>
          <cell r="J289">
            <v>47326.403741797403</v>
          </cell>
        </row>
        <row r="290">
          <cell r="A290">
            <v>259</v>
          </cell>
          <cell r="B290">
            <v>48245</v>
          </cell>
          <cell r="E290">
            <v>263.20999999999998</v>
          </cell>
          <cell r="G290">
            <v>1263.3678149542739</v>
          </cell>
          <cell r="H290">
            <v>0</v>
          </cell>
          <cell r="J290">
            <v>46326.245926843127</v>
          </cell>
        </row>
        <row r="291">
          <cell r="A291">
            <v>260</v>
          </cell>
          <cell r="B291">
            <v>48274</v>
          </cell>
          <cell r="E291">
            <v>275.42</v>
          </cell>
          <cell r="G291">
            <v>1263.3678149542739</v>
          </cell>
          <cell r="H291">
            <v>0</v>
          </cell>
          <cell r="J291">
            <v>45338.298111888857</v>
          </cell>
        </row>
        <row r="292">
          <cell r="A292">
            <v>261</v>
          </cell>
          <cell r="B292">
            <v>48305</v>
          </cell>
          <cell r="E292">
            <v>260.85000000000002</v>
          </cell>
          <cell r="G292">
            <v>1263.3678149542739</v>
          </cell>
          <cell r="H292">
            <v>0</v>
          </cell>
          <cell r="J292">
            <v>44335.780296934579</v>
          </cell>
        </row>
        <row r="293">
          <cell r="A293">
            <v>262</v>
          </cell>
          <cell r="B293">
            <v>48335</v>
          </cell>
          <cell r="E293">
            <v>263.58999999999997</v>
          </cell>
          <cell r="G293">
            <v>1263.3678149542739</v>
          </cell>
          <cell r="H293">
            <v>0</v>
          </cell>
          <cell r="J293">
            <v>43336.002481980307</v>
          </cell>
        </row>
        <row r="294">
          <cell r="A294">
            <v>263</v>
          </cell>
          <cell r="B294">
            <v>48366</v>
          </cell>
          <cell r="E294">
            <v>249.33</v>
          </cell>
          <cell r="G294">
            <v>1263.3678149542739</v>
          </cell>
          <cell r="H294">
            <v>0</v>
          </cell>
          <cell r="J294">
            <v>42321.964667026034</v>
          </cell>
        </row>
        <row r="295">
          <cell r="A295">
            <v>264</v>
          </cell>
          <cell r="B295">
            <v>48396</v>
          </cell>
          <cell r="E295">
            <v>251.61</v>
          </cell>
          <cell r="G295">
            <v>1263.3678149542739</v>
          </cell>
          <cell r="H295">
            <v>0</v>
          </cell>
          <cell r="J295">
            <v>41310.206852071758</v>
          </cell>
        </row>
        <row r="296">
          <cell r="A296">
            <v>265</v>
          </cell>
          <cell r="B296">
            <v>48427</v>
          </cell>
          <cell r="E296">
            <v>245.6</v>
          </cell>
          <cell r="G296">
            <v>1263.3678149542739</v>
          </cell>
          <cell r="H296">
            <v>0</v>
          </cell>
          <cell r="J296">
            <v>40292.439037117481</v>
          </cell>
        </row>
        <row r="297">
          <cell r="A297">
            <v>266</v>
          </cell>
          <cell r="B297">
            <v>48458</v>
          </cell>
          <cell r="E297">
            <v>231.82</v>
          </cell>
          <cell r="G297">
            <v>1263.3678149542739</v>
          </cell>
          <cell r="H297">
            <v>0</v>
          </cell>
          <cell r="J297">
            <v>39260.891222163205</v>
          </cell>
        </row>
        <row r="298">
          <cell r="A298">
            <v>267</v>
          </cell>
          <cell r="B298">
            <v>48488</v>
          </cell>
          <cell r="E298">
            <v>233.41</v>
          </cell>
          <cell r="G298">
            <v>1263.3678149542739</v>
          </cell>
          <cell r="H298">
            <v>0</v>
          </cell>
          <cell r="J298">
            <v>38230.933407208933</v>
          </cell>
        </row>
        <row r="299">
          <cell r="A299">
            <v>268</v>
          </cell>
          <cell r="B299">
            <v>48519</v>
          </cell>
          <cell r="E299">
            <v>219.96</v>
          </cell>
          <cell r="G299">
            <v>1263.3678149542739</v>
          </cell>
          <cell r="H299">
            <v>0</v>
          </cell>
          <cell r="J299">
            <v>37187.525592254657</v>
          </cell>
        </row>
        <row r="300">
          <cell r="A300">
            <v>269</v>
          </cell>
          <cell r="B300">
            <v>48549</v>
          </cell>
          <cell r="E300">
            <v>221.09</v>
          </cell>
          <cell r="G300">
            <v>1263.3678149542739</v>
          </cell>
          <cell r="H300">
            <v>0</v>
          </cell>
          <cell r="J300">
            <v>36145.247777300385</v>
          </cell>
        </row>
        <row r="301">
          <cell r="A301">
            <v>270</v>
          </cell>
          <cell r="B301">
            <v>48580</v>
          </cell>
          <cell r="E301">
            <v>214.89</v>
          </cell>
          <cell r="G301">
            <v>1263.3678149542739</v>
          </cell>
          <cell r="H301">
            <v>0</v>
          </cell>
          <cell r="J301">
            <v>35096.769962346109</v>
          </cell>
        </row>
        <row r="302">
          <cell r="A302">
            <v>271</v>
          </cell>
          <cell r="B302">
            <v>48611</v>
          </cell>
          <cell r="E302">
            <v>188.46</v>
          </cell>
          <cell r="G302">
            <v>1263.3678149542739</v>
          </cell>
          <cell r="H302">
            <v>0</v>
          </cell>
          <cell r="J302">
            <v>34021.862147391832</v>
          </cell>
        </row>
        <row r="303">
          <cell r="A303">
            <v>272</v>
          </cell>
          <cell r="B303">
            <v>48639</v>
          </cell>
          <cell r="E303">
            <v>202.27</v>
          </cell>
          <cell r="G303">
            <v>1263.3678149542739</v>
          </cell>
          <cell r="H303">
            <v>0</v>
          </cell>
          <cell r="J303">
            <v>32960.76433243756</v>
          </cell>
        </row>
        <row r="304">
          <cell r="A304">
            <v>273</v>
          </cell>
          <cell r="B304">
            <v>48670</v>
          </cell>
          <cell r="E304">
            <v>189.64</v>
          </cell>
          <cell r="G304">
            <v>1263.3678149542739</v>
          </cell>
          <cell r="H304">
            <v>0</v>
          </cell>
          <cell r="J304">
            <v>31887.036517483288</v>
          </cell>
        </row>
        <row r="305">
          <cell r="A305">
            <v>274</v>
          </cell>
          <cell r="B305">
            <v>48700</v>
          </cell>
          <cell r="E305">
            <v>189.57</v>
          </cell>
          <cell r="G305">
            <v>1263.3678149542739</v>
          </cell>
          <cell r="H305">
            <v>0</v>
          </cell>
          <cell r="J305">
            <v>30813.238702529015</v>
          </cell>
        </row>
        <row r="306">
          <cell r="A306">
            <v>275</v>
          </cell>
          <cell r="B306">
            <v>48731</v>
          </cell>
          <cell r="E306">
            <v>177.28</v>
          </cell>
          <cell r="G306">
            <v>1263.3678149542739</v>
          </cell>
          <cell r="H306">
            <v>0</v>
          </cell>
          <cell r="J306">
            <v>29727.150887574742</v>
          </cell>
        </row>
        <row r="307">
          <cell r="A307">
            <v>276</v>
          </cell>
          <cell r="B307">
            <v>48761</v>
          </cell>
          <cell r="E307">
            <v>176.73</v>
          </cell>
          <cell r="G307">
            <v>1263.3678149542739</v>
          </cell>
          <cell r="H307">
            <v>0</v>
          </cell>
          <cell r="J307">
            <v>28640.51307262047</v>
          </cell>
        </row>
        <row r="308">
          <cell r="A308">
            <v>277</v>
          </cell>
          <cell r="B308">
            <v>48792</v>
          </cell>
          <cell r="E308">
            <v>170.27</v>
          </cell>
          <cell r="G308">
            <v>1263.3678149542739</v>
          </cell>
          <cell r="H308">
            <v>0</v>
          </cell>
          <cell r="J308">
            <v>27547.415257666195</v>
          </cell>
        </row>
        <row r="309">
          <cell r="A309">
            <v>278</v>
          </cell>
          <cell r="B309">
            <v>48823</v>
          </cell>
          <cell r="E309">
            <v>158.49</v>
          </cell>
          <cell r="G309">
            <v>1263.3678149542739</v>
          </cell>
          <cell r="H309">
            <v>0</v>
          </cell>
          <cell r="J309">
            <v>26442.53744271192</v>
          </cell>
        </row>
        <row r="310">
          <cell r="A310">
            <v>279</v>
          </cell>
          <cell r="B310">
            <v>48853</v>
          </cell>
          <cell r="E310">
            <v>157.21</v>
          </cell>
          <cell r="G310">
            <v>1263.3678149542739</v>
          </cell>
          <cell r="H310">
            <v>0</v>
          </cell>
          <cell r="J310">
            <v>25336.379627757648</v>
          </cell>
        </row>
        <row r="311">
          <cell r="A311">
            <v>280</v>
          </cell>
          <cell r="B311">
            <v>48884</v>
          </cell>
          <cell r="E311">
            <v>145.77000000000001</v>
          </cell>
          <cell r="G311">
            <v>1263.3678149542739</v>
          </cell>
          <cell r="H311">
            <v>0</v>
          </cell>
          <cell r="J311">
            <v>24218.781812803372</v>
          </cell>
        </row>
        <row r="312">
          <cell r="A312">
            <v>281</v>
          </cell>
          <cell r="B312">
            <v>48914</v>
          </cell>
          <cell r="E312">
            <v>143.99</v>
          </cell>
          <cell r="G312">
            <v>1263.3678149542739</v>
          </cell>
          <cell r="H312">
            <v>0</v>
          </cell>
          <cell r="J312">
            <v>23099.403997849098</v>
          </cell>
        </row>
        <row r="313">
          <cell r="A313">
            <v>282</v>
          </cell>
          <cell r="B313">
            <v>48945</v>
          </cell>
          <cell r="E313">
            <v>137.33000000000001</v>
          </cell>
          <cell r="G313">
            <v>1263.3678149542739</v>
          </cell>
          <cell r="H313">
            <v>0</v>
          </cell>
          <cell r="J313">
            <v>21973.366182894824</v>
          </cell>
        </row>
        <row r="314">
          <cell r="A314">
            <v>283</v>
          </cell>
          <cell r="B314">
            <v>48976</v>
          </cell>
          <cell r="E314">
            <v>117.99</v>
          </cell>
          <cell r="G314">
            <v>1263.3678149542739</v>
          </cell>
          <cell r="H314">
            <v>0</v>
          </cell>
          <cell r="J314">
            <v>20827.98836794055</v>
          </cell>
        </row>
        <row r="315">
          <cell r="A315">
            <v>284</v>
          </cell>
          <cell r="B315">
            <v>49004</v>
          </cell>
          <cell r="E315">
            <v>123.83</v>
          </cell>
          <cell r="G315">
            <v>1263.3678149542739</v>
          </cell>
          <cell r="H315">
            <v>0</v>
          </cell>
          <cell r="J315">
            <v>19688.450552986276</v>
          </cell>
        </row>
        <row r="316">
          <cell r="A316">
            <v>285</v>
          </cell>
          <cell r="B316">
            <v>49035</v>
          </cell>
          <cell r="E316">
            <v>113.28</v>
          </cell>
          <cell r="G316">
            <v>1263.3678149542739</v>
          </cell>
          <cell r="H316">
            <v>0</v>
          </cell>
          <cell r="J316">
            <v>18538.362738032003</v>
          </cell>
        </row>
        <row r="317">
          <cell r="A317">
            <v>286</v>
          </cell>
          <cell r="B317">
            <v>49065</v>
          </cell>
          <cell r="E317">
            <v>110.21</v>
          </cell>
          <cell r="G317">
            <v>1263.3678149542739</v>
          </cell>
          <cell r="H317">
            <v>0</v>
          </cell>
          <cell r="J317">
            <v>17385.20492307773</v>
          </cell>
        </row>
        <row r="318">
          <cell r="A318">
            <v>287</v>
          </cell>
          <cell r="B318">
            <v>49096</v>
          </cell>
          <cell r="E318">
            <v>100.02</v>
          </cell>
          <cell r="G318">
            <v>1263.3678149542739</v>
          </cell>
          <cell r="H318">
            <v>0</v>
          </cell>
          <cell r="J318">
            <v>16221.857108123457</v>
          </cell>
        </row>
        <row r="319">
          <cell r="A319">
            <v>288</v>
          </cell>
          <cell r="B319">
            <v>49126</v>
          </cell>
          <cell r="E319">
            <v>96.44</v>
          </cell>
          <cell r="G319">
            <v>1263.3678149542739</v>
          </cell>
          <cell r="H319">
            <v>0</v>
          </cell>
          <cell r="J319">
            <v>15054.929293169183</v>
          </cell>
        </row>
        <row r="320">
          <cell r="A320">
            <v>289</v>
          </cell>
          <cell r="B320">
            <v>49157</v>
          </cell>
          <cell r="E320">
            <v>89.5</v>
          </cell>
          <cell r="G320">
            <v>1263.3678149542739</v>
          </cell>
          <cell r="H320">
            <v>0</v>
          </cell>
          <cell r="J320">
            <v>13881.06147821491</v>
          </cell>
        </row>
        <row r="321">
          <cell r="A321">
            <v>290</v>
          </cell>
          <cell r="B321">
            <v>49188</v>
          </cell>
          <cell r="E321">
            <v>79.86</v>
          </cell>
          <cell r="G321">
            <v>1263.3678149542739</v>
          </cell>
          <cell r="H321">
            <v>0</v>
          </cell>
          <cell r="J321">
            <v>12697.553663260636</v>
          </cell>
        </row>
        <row r="322">
          <cell r="A322">
            <v>291</v>
          </cell>
          <cell r="B322">
            <v>49218</v>
          </cell>
          <cell r="E322">
            <v>75.489999999999995</v>
          </cell>
          <cell r="G322">
            <v>1263.3678149542739</v>
          </cell>
          <cell r="H322">
            <v>0</v>
          </cell>
          <cell r="J322">
            <v>11509.675848306362</v>
          </cell>
        </row>
        <row r="323">
          <cell r="A323">
            <v>292</v>
          </cell>
          <cell r="B323">
            <v>49249</v>
          </cell>
          <cell r="E323">
            <v>66.22</v>
          </cell>
          <cell r="G323">
            <v>1263.3678149542739</v>
          </cell>
          <cell r="H323">
            <v>0</v>
          </cell>
          <cell r="J323">
            <v>10312.528033352088</v>
          </cell>
        </row>
        <row r="324">
          <cell r="A324">
            <v>293</v>
          </cell>
          <cell r="B324">
            <v>49279</v>
          </cell>
          <cell r="E324">
            <v>61.31</v>
          </cell>
          <cell r="G324">
            <v>1263.3678149542739</v>
          </cell>
          <cell r="H324">
            <v>0</v>
          </cell>
          <cell r="J324">
            <v>9110.4702183978134</v>
          </cell>
        </row>
        <row r="325">
          <cell r="A325">
            <v>294</v>
          </cell>
          <cell r="B325">
            <v>49310</v>
          </cell>
          <cell r="E325">
            <v>54.16</v>
          </cell>
          <cell r="G325">
            <v>1263.3678149542739</v>
          </cell>
          <cell r="H325">
            <v>0</v>
          </cell>
          <cell r="J325">
            <v>7901.2624034435394</v>
          </cell>
        </row>
        <row r="326">
          <cell r="A326">
            <v>295</v>
          </cell>
          <cell r="B326">
            <v>49341</v>
          </cell>
          <cell r="E326">
            <v>42.43</v>
          </cell>
          <cell r="G326">
            <v>1263.3678149542739</v>
          </cell>
          <cell r="H326">
            <v>0</v>
          </cell>
          <cell r="J326">
            <v>6680.3245884892658</v>
          </cell>
        </row>
        <row r="327">
          <cell r="A327">
            <v>296</v>
          </cell>
          <cell r="B327">
            <v>49369</v>
          </cell>
          <cell r="E327">
            <v>39.72</v>
          </cell>
          <cell r="G327">
            <v>1263.3678149542739</v>
          </cell>
          <cell r="H327">
            <v>0</v>
          </cell>
          <cell r="J327">
            <v>5456.6767735349922</v>
          </cell>
        </row>
        <row r="328">
          <cell r="A328">
            <v>297</v>
          </cell>
          <cell r="B328">
            <v>49400</v>
          </cell>
          <cell r="E328">
            <v>31.39</v>
          </cell>
          <cell r="G328">
            <v>1263.3678149542739</v>
          </cell>
          <cell r="H328">
            <v>0</v>
          </cell>
          <cell r="J328">
            <v>4224.6989585807187</v>
          </cell>
        </row>
        <row r="329">
          <cell r="A329">
            <v>298</v>
          </cell>
          <cell r="B329">
            <v>49430</v>
          </cell>
          <cell r="E329">
            <v>25.12</v>
          </cell>
          <cell r="G329">
            <v>1263.3678149542739</v>
          </cell>
          <cell r="H329">
            <v>0</v>
          </cell>
          <cell r="J329">
            <v>2986.4511436264447</v>
          </cell>
        </row>
        <row r="330">
          <cell r="A330">
            <v>299</v>
          </cell>
          <cell r="B330">
            <v>49461</v>
          </cell>
          <cell r="E330">
            <v>17.18</v>
          </cell>
          <cell r="G330">
            <v>1263.3678149542739</v>
          </cell>
          <cell r="H330">
            <v>0</v>
          </cell>
          <cell r="J330">
            <v>1740.2633286721709</v>
          </cell>
        </row>
        <row r="331">
          <cell r="A331">
            <v>300</v>
          </cell>
          <cell r="B331">
            <v>49491</v>
          </cell>
          <cell r="E331">
            <v>10.35</v>
          </cell>
          <cell r="G331">
            <v>1263.3678149542739</v>
          </cell>
          <cell r="H331">
            <v>0</v>
          </cell>
          <cell r="J331">
            <v>487.24551371789698</v>
          </cell>
        </row>
        <row r="332">
          <cell r="A332" t="str">
            <v/>
          </cell>
          <cell r="B332" t="str">
            <v/>
          </cell>
          <cell r="E332" t="str">
            <v/>
          </cell>
          <cell r="G332" t="str">
            <v/>
          </cell>
          <cell r="H332" t="str">
            <v/>
          </cell>
          <cell r="J332" t="str">
            <v/>
          </cell>
        </row>
        <row r="333">
          <cell r="A333" t="str">
            <v/>
          </cell>
          <cell r="B333" t="str">
            <v/>
          </cell>
          <cell r="E333" t="str">
            <v/>
          </cell>
          <cell r="G333" t="str">
            <v/>
          </cell>
          <cell r="H333" t="str">
            <v/>
          </cell>
          <cell r="J333" t="str">
            <v/>
          </cell>
        </row>
        <row r="334">
          <cell r="A334" t="str">
            <v/>
          </cell>
          <cell r="B334" t="str">
            <v/>
          </cell>
          <cell r="E334" t="str">
            <v/>
          </cell>
          <cell r="G334" t="str">
            <v/>
          </cell>
          <cell r="H334" t="str">
            <v/>
          </cell>
          <cell r="J334" t="str">
            <v/>
          </cell>
        </row>
        <row r="335">
          <cell r="A335" t="str">
            <v/>
          </cell>
          <cell r="B335" t="str">
            <v/>
          </cell>
          <cell r="E335" t="str">
            <v/>
          </cell>
          <cell r="G335" t="str">
            <v/>
          </cell>
          <cell r="H335" t="str">
            <v/>
          </cell>
          <cell r="J335" t="str">
            <v/>
          </cell>
        </row>
        <row r="336">
          <cell r="A336" t="str">
            <v/>
          </cell>
          <cell r="B336" t="str">
            <v/>
          </cell>
          <cell r="E336" t="str">
            <v/>
          </cell>
          <cell r="G336" t="str">
            <v/>
          </cell>
          <cell r="H336" t="str">
            <v/>
          </cell>
          <cell r="J336" t="str">
            <v/>
          </cell>
        </row>
        <row r="337">
          <cell r="A337" t="str">
            <v/>
          </cell>
          <cell r="B337" t="str">
            <v/>
          </cell>
          <cell r="E337" t="str">
            <v/>
          </cell>
          <cell r="G337" t="str">
            <v/>
          </cell>
          <cell r="H337" t="str">
            <v/>
          </cell>
          <cell r="J337" t="str">
            <v/>
          </cell>
        </row>
        <row r="338">
          <cell r="A338" t="str">
            <v/>
          </cell>
          <cell r="B338" t="str">
            <v/>
          </cell>
          <cell r="E338" t="str">
            <v/>
          </cell>
          <cell r="G338" t="str">
            <v/>
          </cell>
          <cell r="H338" t="str">
            <v/>
          </cell>
          <cell r="J338" t="str">
            <v/>
          </cell>
        </row>
        <row r="339">
          <cell r="A339" t="str">
            <v/>
          </cell>
          <cell r="B339" t="str">
            <v/>
          </cell>
          <cell r="E339" t="str">
            <v/>
          </cell>
          <cell r="G339" t="str">
            <v/>
          </cell>
          <cell r="H339" t="str">
            <v/>
          </cell>
          <cell r="J339" t="str">
            <v/>
          </cell>
        </row>
        <row r="340">
          <cell r="A340" t="str">
            <v/>
          </cell>
          <cell r="B340" t="str">
            <v/>
          </cell>
          <cell r="E340" t="str">
            <v/>
          </cell>
          <cell r="G340" t="str">
            <v/>
          </cell>
          <cell r="H340" t="str">
            <v/>
          </cell>
          <cell r="J340" t="str">
            <v/>
          </cell>
        </row>
        <row r="341">
          <cell r="A341" t="str">
            <v/>
          </cell>
          <cell r="B341" t="str">
            <v/>
          </cell>
          <cell r="E341" t="str">
            <v/>
          </cell>
          <cell r="G341" t="str">
            <v/>
          </cell>
          <cell r="H341" t="str">
            <v/>
          </cell>
          <cell r="J341" t="str">
            <v/>
          </cell>
        </row>
        <row r="342">
          <cell r="A342" t="str">
            <v/>
          </cell>
          <cell r="B342" t="str">
            <v/>
          </cell>
          <cell r="E342" t="str">
            <v/>
          </cell>
          <cell r="G342" t="str">
            <v/>
          </cell>
          <cell r="H342" t="str">
            <v/>
          </cell>
          <cell r="J342" t="str">
            <v/>
          </cell>
        </row>
        <row r="343">
          <cell r="A343" t="str">
            <v/>
          </cell>
          <cell r="B343" t="str">
            <v/>
          </cell>
          <cell r="E343" t="str">
            <v/>
          </cell>
          <cell r="G343" t="str">
            <v/>
          </cell>
          <cell r="H343" t="str">
            <v/>
          </cell>
          <cell r="J343" t="str">
            <v/>
          </cell>
        </row>
        <row r="344">
          <cell r="A344" t="str">
            <v/>
          </cell>
          <cell r="B344" t="str">
            <v/>
          </cell>
          <cell r="E344" t="str">
            <v/>
          </cell>
          <cell r="G344" t="str">
            <v/>
          </cell>
          <cell r="H344" t="str">
            <v/>
          </cell>
          <cell r="J344" t="str">
            <v/>
          </cell>
        </row>
        <row r="345">
          <cell r="A345" t="str">
            <v/>
          </cell>
          <cell r="B345" t="str">
            <v/>
          </cell>
          <cell r="E345" t="str">
            <v/>
          </cell>
          <cell r="G345" t="str">
            <v/>
          </cell>
          <cell r="H345" t="str">
            <v/>
          </cell>
          <cell r="J345" t="str">
            <v/>
          </cell>
        </row>
        <row r="346">
          <cell r="A346" t="str">
            <v/>
          </cell>
          <cell r="B346" t="str">
            <v/>
          </cell>
          <cell r="E346" t="str">
            <v/>
          </cell>
          <cell r="G346" t="str">
            <v/>
          </cell>
          <cell r="H346" t="str">
            <v/>
          </cell>
          <cell r="J346" t="str">
            <v/>
          </cell>
        </row>
        <row r="347">
          <cell r="A347" t="str">
            <v/>
          </cell>
          <cell r="B347" t="str">
            <v/>
          </cell>
          <cell r="E347" t="str">
            <v/>
          </cell>
          <cell r="G347" t="str">
            <v/>
          </cell>
          <cell r="H347" t="str">
            <v/>
          </cell>
          <cell r="J347" t="str">
            <v/>
          </cell>
        </row>
        <row r="348">
          <cell r="A348" t="str">
            <v/>
          </cell>
          <cell r="B348" t="str">
            <v/>
          </cell>
          <cell r="E348" t="str">
            <v/>
          </cell>
          <cell r="G348" t="str">
            <v/>
          </cell>
          <cell r="H348" t="str">
            <v/>
          </cell>
          <cell r="J348" t="str">
            <v/>
          </cell>
        </row>
        <row r="349">
          <cell r="A349" t="str">
            <v/>
          </cell>
          <cell r="B349" t="str">
            <v/>
          </cell>
          <cell r="E349" t="str">
            <v/>
          </cell>
          <cell r="G349" t="str">
            <v/>
          </cell>
          <cell r="H349" t="str">
            <v/>
          </cell>
          <cell r="J349" t="str">
            <v/>
          </cell>
        </row>
        <row r="350">
          <cell r="A350" t="str">
            <v/>
          </cell>
          <cell r="B350" t="str">
            <v/>
          </cell>
          <cell r="E350" t="str">
            <v/>
          </cell>
          <cell r="G350" t="str">
            <v/>
          </cell>
          <cell r="H350" t="str">
            <v/>
          </cell>
          <cell r="J350" t="str">
            <v/>
          </cell>
        </row>
        <row r="351">
          <cell r="A351" t="str">
            <v/>
          </cell>
          <cell r="B351" t="str">
            <v/>
          </cell>
          <cell r="E351" t="str">
            <v/>
          </cell>
          <cell r="G351" t="str">
            <v/>
          </cell>
          <cell r="H351" t="str">
            <v/>
          </cell>
          <cell r="J351" t="str">
            <v/>
          </cell>
        </row>
        <row r="352">
          <cell r="A352" t="str">
            <v/>
          </cell>
          <cell r="B352" t="str">
            <v/>
          </cell>
          <cell r="E352" t="str">
            <v/>
          </cell>
          <cell r="G352" t="str">
            <v/>
          </cell>
          <cell r="H352" t="str">
            <v/>
          </cell>
          <cell r="J352" t="str">
            <v/>
          </cell>
        </row>
        <row r="353">
          <cell r="A353" t="str">
            <v/>
          </cell>
          <cell r="B353" t="str">
            <v/>
          </cell>
          <cell r="E353" t="str">
            <v/>
          </cell>
          <cell r="G353" t="str">
            <v/>
          </cell>
          <cell r="H353" t="str">
            <v/>
          </cell>
          <cell r="J353" t="str">
            <v/>
          </cell>
        </row>
        <row r="354">
          <cell r="A354" t="str">
            <v/>
          </cell>
          <cell r="B354" t="str">
            <v/>
          </cell>
          <cell r="E354" t="str">
            <v/>
          </cell>
          <cell r="G354" t="str">
            <v/>
          </cell>
          <cell r="H354" t="str">
            <v/>
          </cell>
          <cell r="J354" t="str">
            <v/>
          </cell>
        </row>
        <row r="355">
          <cell r="A355" t="str">
            <v/>
          </cell>
          <cell r="B355" t="str">
            <v/>
          </cell>
          <cell r="E355" t="str">
            <v/>
          </cell>
          <cell r="G355" t="str">
            <v/>
          </cell>
          <cell r="H355" t="str">
            <v/>
          </cell>
          <cell r="J355" t="str">
            <v/>
          </cell>
        </row>
        <row r="356">
          <cell r="A356" t="str">
            <v/>
          </cell>
          <cell r="B356" t="str">
            <v/>
          </cell>
          <cell r="E356" t="str">
            <v/>
          </cell>
          <cell r="G356" t="str">
            <v/>
          </cell>
          <cell r="H356" t="str">
            <v/>
          </cell>
          <cell r="J356" t="str">
            <v/>
          </cell>
        </row>
        <row r="357">
          <cell r="A357" t="str">
            <v/>
          </cell>
          <cell r="B357" t="str">
            <v/>
          </cell>
          <cell r="E357" t="str">
            <v/>
          </cell>
          <cell r="G357" t="str">
            <v/>
          </cell>
          <cell r="H357" t="str">
            <v/>
          </cell>
          <cell r="J357" t="str">
            <v/>
          </cell>
        </row>
        <row r="358">
          <cell r="A358" t="str">
            <v/>
          </cell>
          <cell r="B358" t="str">
            <v/>
          </cell>
          <cell r="E358" t="str">
            <v/>
          </cell>
          <cell r="G358" t="str">
            <v/>
          </cell>
          <cell r="H358" t="str">
            <v/>
          </cell>
          <cell r="J358" t="str">
            <v/>
          </cell>
        </row>
        <row r="359">
          <cell r="A359" t="str">
            <v/>
          </cell>
          <cell r="B359" t="str">
            <v/>
          </cell>
          <cell r="E359" t="str">
            <v/>
          </cell>
          <cell r="G359" t="str">
            <v/>
          </cell>
          <cell r="H359" t="str">
            <v/>
          </cell>
          <cell r="J359" t="str">
            <v/>
          </cell>
        </row>
        <row r="360">
          <cell r="A360" t="str">
            <v/>
          </cell>
          <cell r="B360" t="str">
            <v/>
          </cell>
          <cell r="E360" t="str">
            <v/>
          </cell>
          <cell r="G360" t="str">
            <v/>
          </cell>
          <cell r="H360" t="str">
            <v/>
          </cell>
          <cell r="J360" t="str">
            <v/>
          </cell>
        </row>
        <row r="361">
          <cell r="A361" t="str">
            <v/>
          </cell>
          <cell r="B361" t="str">
            <v/>
          </cell>
          <cell r="E361" t="str">
            <v/>
          </cell>
          <cell r="G361" t="str">
            <v/>
          </cell>
          <cell r="H361" t="str">
            <v/>
          </cell>
          <cell r="J361" t="str">
            <v/>
          </cell>
        </row>
        <row r="362">
          <cell r="A362" t="str">
            <v/>
          </cell>
          <cell r="B362" t="str">
            <v/>
          </cell>
          <cell r="E362" t="str">
            <v/>
          </cell>
          <cell r="G362" t="str">
            <v/>
          </cell>
          <cell r="H362" t="str">
            <v/>
          </cell>
          <cell r="J362" t="str">
            <v/>
          </cell>
        </row>
        <row r="363">
          <cell r="A363" t="str">
            <v/>
          </cell>
          <cell r="B363" t="str">
            <v/>
          </cell>
          <cell r="E363" t="str">
            <v/>
          </cell>
          <cell r="G363" t="str">
            <v/>
          </cell>
          <cell r="H363" t="str">
            <v/>
          </cell>
          <cell r="J363" t="str">
            <v/>
          </cell>
        </row>
        <row r="364">
          <cell r="A364" t="str">
            <v/>
          </cell>
          <cell r="B364" t="str">
            <v/>
          </cell>
          <cell r="E364" t="str">
            <v/>
          </cell>
          <cell r="G364" t="str">
            <v/>
          </cell>
          <cell r="H364" t="str">
            <v/>
          </cell>
          <cell r="J364" t="str">
            <v/>
          </cell>
        </row>
        <row r="365">
          <cell r="A365" t="str">
            <v/>
          </cell>
          <cell r="B365" t="str">
            <v/>
          </cell>
          <cell r="E365" t="str">
            <v/>
          </cell>
          <cell r="G365" t="str">
            <v/>
          </cell>
          <cell r="H365" t="str">
            <v/>
          </cell>
          <cell r="J365" t="str">
            <v/>
          </cell>
        </row>
        <row r="366">
          <cell r="A366" t="str">
            <v/>
          </cell>
          <cell r="B366" t="str">
            <v/>
          </cell>
          <cell r="E366" t="str">
            <v/>
          </cell>
          <cell r="G366" t="str">
            <v/>
          </cell>
          <cell r="H366" t="str">
            <v/>
          </cell>
          <cell r="J366" t="str">
            <v/>
          </cell>
        </row>
        <row r="367">
          <cell r="A367" t="str">
            <v/>
          </cell>
          <cell r="B367" t="str">
            <v/>
          </cell>
          <cell r="E367" t="str">
            <v/>
          </cell>
          <cell r="G367" t="str">
            <v/>
          </cell>
          <cell r="H367" t="str">
            <v/>
          </cell>
          <cell r="J367" t="str">
            <v/>
          </cell>
        </row>
        <row r="368">
          <cell r="A368" t="str">
            <v/>
          </cell>
          <cell r="B368" t="str">
            <v/>
          </cell>
          <cell r="E368" t="str">
            <v/>
          </cell>
          <cell r="G368" t="str">
            <v/>
          </cell>
          <cell r="H368" t="str">
            <v/>
          </cell>
          <cell r="J368" t="str">
            <v/>
          </cell>
        </row>
        <row r="369">
          <cell r="A369" t="str">
            <v/>
          </cell>
          <cell r="B369" t="str">
            <v/>
          </cell>
          <cell r="E369" t="str">
            <v/>
          </cell>
          <cell r="G369" t="str">
            <v/>
          </cell>
          <cell r="H369" t="str">
            <v/>
          </cell>
          <cell r="J369" t="str">
            <v/>
          </cell>
        </row>
        <row r="370">
          <cell r="A370" t="str">
            <v/>
          </cell>
          <cell r="B370" t="str">
            <v/>
          </cell>
          <cell r="E370" t="str">
            <v/>
          </cell>
          <cell r="G370" t="str">
            <v/>
          </cell>
          <cell r="H370" t="str">
            <v/>
          </cell>
          <cell r="J370" t="str">
            <v/>
          </cell>
        </row>
        <row r="371">
          <cell r="A371" t="str">
            <v/>
          </cell>
          <cell r="B371" t="str">
            <v/>
          </cell>
          <cell r="E371" t="str">
            <v/>
          </cell>
          <cell r="G371" t="str">
            <v/>
          </cell>
          <cell r="H371" t="str">
            <v/>
          </cell>
          <cell r="J371" t="str">
            <v/>
          </cell>
        </row>
        <row r="372">
          <cell r="A372" t="str">
            <v/>
          </cell>
          <cell r="B372" t="str">
            <v/>
          </cell>
          <cell r="E372" t="str">
            <v/>
          </cell>
          <cell r="G372" t="str">
            <v/>
          </cell>
          <cell r="H372" t="str">
            <v/>
          </cell>
          <cell r="J372" t="str">
            <v/>
          </cell>
        </row>
        <row r="373">
          <cell r="A373" t="str">
            <v/>
          </cell>
          <cell r="B373" t="str">
            <v/>
          </cell>
          <cell r="E373" t="str">
            <v/>
          </cell>
          <cell r="G373" t="str">
            <v/>
          </cell>
          <cell r="H373" t="str">
            <v/>
          </cell>
          <cell r="J373" t="str">
            <v/>
          </cell>
        </row>
        <row r="374">
          <cell r="A374" t="str">
            <v/>
          </cell>
          <cell r="B374" t="str">
            <v/>
          </cell>
          <cell r="E374" t="str">
            <v/>
          </cell>
          <cell r="G374" t="str">
            <v/>
          </cell>
          <cell r="H374" t="str">
            <v/>
          </cell>
          <cell r="J374" t="str">
            <v/>
          </cell>
        </row>
        <row r="375">
          <cell r="A375" t="str">
            <v/>
          </cell>
          <cell r="B375" t="str">
            <v/>
          </cell>
          <cell r="E375" t="str">
            <v/>
          </cell>
          <cell r="G375" t="str">
            <v/>
          </cell>
          <cell r="H375" t="str">
            <v/>
          </cell>
          <cell r="J375" t="str">
            <v/>
          </cell>
        </row>
        <row r="376">
          <cell r="A376" t="str">
            <v/>
          </cell>
          <cell r="B376" t="str">
            <v/>
          </cell>
          <cell r="E376" t="str">
            <v/>
          </cell>
          <cell r="G376" t="str">
            <v/>
          </cell>
          <cell r="H376" t="str">
            <v/>
          </cell>
          <cell r="J376" t="str">
            <v/>
          </cell>
        </row>
        <row r="377">
          <cell r="A377" t="str">
            <v/>
          </cell>
          <cell r="B377" t="str">
            <v/>
          </cell>
          <cell r="E377" t="str">
            <v/>
          </cell>
          <cell r="G377" t="str">
            <v/>
          </cell>
          <cell r="H377" t="str">
            <v/>
          </cell>
          <cell r="J377" t="str">
            <v/>
          </cell>
        </row>
        <row r="378">
          <cell r="A378" t="str">
            <v/>
          </cell>
          <cell r="B378" t="str">
            <v/>
          </cell>
          <cell r="E378" t="str">
            <v/>
          </cell>
          <cell r="G378" t="str">
            <v/>
          </cell>
          <cell r="H378" t="str">
            <v/>
          </cell>
          <cell r="J378" t="str">
            <v/>
          </cell>
        </row>
        <row r="379">
          <cell r="A379" t="str">
            <v/>
          </cell>
          <cell r="B379" t="str">
            <v/>
          </cell>
          <cell r="E379" t="str">
            <v/>
          </cell>
          <cell r="G379" t="str">
            <v/>
          </cell>
          <cell r="H379" t="str">
            <v/>
          </cell>
          <cell r="J379" t="str">
            <v/>
          </cell>
        </row>
        <row r="380">
          <cell r="A380" t="str">
            <v/>
          </cell>
          <cell r="B380" t="str">
            <v/>
          </cell>
          <cell r="E380" t="str">
            <v/>
          </cell>
          <cell r="G380" t="str">
            <v/>
          </cell>
          <cell r="H380" t="str">
            <v/>
          </cell>
          <cell r="J380" t="str">
            <v/>
          </cell>
        </row>
        <row r="381">
          <cell r="A381" t="str">
            <v/>
          </cell>
          <cell r="B381" t="str">
            <v/>
          </cell>
          <cell r="E381" t="str">
            <v/>
          </cell>
          <cell r="G381" t="str">
            <v/>
          </cell>
          <cell r="H381" t="str">
            <v/>
          </cell>
          <cell r="J381" t="str">
            <v/>
          </cell>
        </row>
        <row r="382">
          <cell r="A382" t="str">
            <v/>
          </cell>
          <cell r="B382" t="str">
            <v/>
          </cell>
          <cell r="E382" t="str">
            <v/>
          </cell>
          <cell r="G382" t="str">
            <v/>
          </cell>
          <cell r="H382" t="str">
            <v/>
          </cell>
          <cell r="J382" t="str">
            <v/>
          </cell>
        </row>
        <row r="383">
          <cell r="A383" t="str">
            <v/>
          </cell>
          <cell r="B383" t="str">
            <v/>
          </cell>
          <cell r="E383" t="str">
            <v/>
          </cell>
          <cell r="G383" t="str">
            <v/>
          </cell>
          <cell r="H383" t="str">
            <v/>
          </cell>
          <cell r="J383" t="str">
            <v/>
          </cell>
        </row>
        <row r="384">
          <cell r="A384" t="str">
            <v/>
          </cell>
          <cell r="B384" t="str">
            <v/>
          </cell>
          <cell r="E384" t="str">
            <v/>
          </cell>
          <cell r="G384" t="str">
            <v/>
          </cell>
          <cell r="H384" t="str">
            <v/>
          </cell>
          <cell r="J384" t="str">
            <v/>
          </cell>
        </row>
        <row r="385">
          <cell r="A385" t="str">
            <v/>
          </cell>
          <cell r="B385" t="str">
            <v/>
          </cell>
          <cell r="E385" t="str">
            <v/>
          </cell>
          <cell r="G385" t="str">
            <v/>
          </cell>
          <cell r="H385" t="str">
            <v/>
          </cell>
          <cell r="J385" t="str">
            <v/>
          </cell>
        </row>
        <row r="386">
          <cell r="A386" t="str">
            <v/>
          </cell>
          <cell r="B386" t="str">
            <v/>
          </cell>
          <cell r="E386" t="str">
            <v/>
          </cell>
          <cell r="G386" t="str">
            <v/>
          </cell>
          <cell r="H386" t="str">
            <v/>
          </cell>
          <cell r="J386" t="str">
            <v/>
          </cell>
        </row>
        <row r="387">
          <cell r="A387" t="str">
            <v/>
          </cell>
          <cell r="B387" t="str">
            <v/>
          </cell>
          <cell r="E387" t="str">
            <v/>
          </cell>
          <cell r="G387" t="str">
            <v/>
          </cell>
          <cell r="H387" t="str">
            <v/>
          </cell>
          <cell r="J387" t="str">
            <v/>
          </cell>
        </row>
        <row r="388">
          <cell r="A388" t="str">
            <v/>
          </cell>
          <cell r="B388" t="str">
            <v/>
          </cell>
          <cell r="E388" t="str">
            <v/>
          </cell>
          <cell r="G388" t="str">
            <v/>
          </cell>
          <cell r="H388" t="str">
            <v/>
          </cell>
          <cell r="J388" t="str">
            <v/>
          </cell>
        </row>
        <row r="389">
          <cell r="A389" t="str">
            <v/>
          </cell>
          <cell r="B389" t="str">
            <v/>
          </cell>
          <cell r="E389" t="str">
            <v/>
          </cell>
          <cell r="G389" t="str">
            <v/>
          </cell>
          <cell r="H389" t="str">
            <v/>
          </cell>
          <cell r="J389" t="str">
            <v/>
          </cell>
        </row>
        <row r="390">
          <cell r="A390" t="str">
            <v/>
          </cell>
          <cell r="B390" t="str">
            <v/>
          </cell>
          <cell r="E390" t="str">
            <v/>
          </cell>
          <cell r="G390" t="str">
            <v/>
          </cell>
          <cell r="H390" t="str">
            <v/>
          </cell>
          <cell r="J390" t="str">
            <v/>
          </cell>
        </row>
        <row r="391">
          <cell r="A391" t="str">
            <v/>
          </cell>
          <cell r="B391" t="str">
            <v/>
          </cell>
          <cell r="E391" t="str">
            <v/>
          </cell>
          <cell r="G391" t="str">
            <v/>
          </cell>
          <cell r="H391" t="str">
            <v/>
          </cell>
          <cell r="J391" t="str">
            <v/>
          </cell>
        </row>
      </sheetData>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calc.washingtonbrown.com.au/wbdcalculator/calculator.aspx?RID=GNV8RYCI8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P84"/>
  <sheetViews>
    <sheetView tabSelected="1" workbookViewId="0">
      <selection activeCell="G9" sqref="G9"/>
    </sheetView>
  </sheetViews>
  <sheetFormatPr defaultRowHeight="12.75"/>
  <cols>
    <col min="1" max="1" width="48" style="1" customWidth="1"/>
    <col min="2" max="2" width="12.28515625" style="1" customWidth="1"/>
    <col min="3" max="3" width="17.7109375" style="1" customWidth="1"/>
    <col min="4" max="4" width="4.140625" style="1" customWidth="1"/>
    <col min="5" max="5" width="9" style="1" customWidth="1"/>
    <col min="6" max="6" width="55.140625" style="1" bestFit="1" customWidth="1"/>
    <col min="7" max="7" width="13.28515625" style="1" bestFit="1" customWidth="1"/>
    <col min="8" max="8" width="15.42578125" style="1" customWidth="1"/>
    <col min="9" max="9" width="12.5703125" style="1" hidden="1" customWidth="1"/>
    <col min="10" max="10" width="13.5703125" style="1" hidden="1" customWidth="1"/>
    <col min="11" max="11" width="15.140625" style="1" hidden="1" customWidth="1"/>
    <col min="12" max="13" width="13.7109375" style="1" hidden="1" customWidth="1"/>
    <col min="14" max="14" width="9.140625" style="1" hidden="1" customWidth="1"/>
    <col min="15" max="17" width="9.140625" style="1" customWidth="1"/>
    <col min="18" max="16384" width="9.140625" style="1"/>
  </cols>
  <sheetData>
    <row r="1" spans="1:16" ht="18">
      <c r="A1" s="56" t="s">
        <v>63</v>
      </c>
    </row>
    <row r="2" spans="1:16" ht="32.25" customHeight="1">
      <c r="A2" s="56"/>
      <c r="M2" s="55" t="s">
        <v>62</v>
      </c>
      <c r="N2" s="48"/>
      <c r="O2" s="48"/>
      <c r="P2" s="48"/>
    </row>
    <row r="3" spans="1:16" s="48" customFormat="1" ht="15">
      <c r="A3" s="54" t="s">
        <v>61</v>
      </c>
      <c r="B3" s="53" t="s">
        <v>60</v>
      </c>
    </row>
    <row r="4" spans="1:16" ht="4.5" customHeight="1">
      <c r="A4" s="49"/>
    </row>
    <row r="5" spans="1:16" ht="15.75">
      <c r="A5" s="52" t="s">
        <v>59</v>
      </c>
      <c r="B5" s="75" t="s">
        <v>65</v>
      </c>
      <c r="C5" s="76"/>
      <c r="D5" s="76"/>
      <c r="E5" s="76"/>
      <c r="F5" s="76"/>
      <c r="G5" s="76"/>
      <c r="H5" s="77"/>
    </row>
    <row r="6" spans="1:16" ht="3.75" customHeight="1">
      <c r="A6" s="2"/>
      <c r="B6" s="2"/>
      <c r="C6" s="2"/>
      <c r="D6" s="2"/>
      <c r="E6" s="2"/>
      <c r="F6" s="2"/>
    </row>
    <row r="7" spans="1:16" ht="15.75">
      <c r="A7" s="30" t="s">
        <v>58</v>
      </c>
      <c r="B7" s="39"/>
      <c r="C7" s="40"/>
      <c r="D7" s="39"/>
      <c r="E7" s="38"/>
      <c r="F7" s="30" t="s">
        <v>57</v>
      </c>
      <c r="G7" s="39"/>
      <c r="H7" s="38"/>
      <c r="I7" s="2"/>
    </row>
    <row r="8" spans="1:16" ht="15.75">
      <c r="A8" s="20" t="s">
        <v>56</v>
      </c>
      <c r="B8" s="17"/>
      <c r="C8" s="26">
        <v>300000</v>
      </c>
      <c r="D8" s="12"/>
      <c r="E8" s="32"/>
      <c r="F8" s="20"/>
      <c r="G8" s="51" t="s">
        <v>42</v>
      </c>
      <c r="H8" s="50" t="s">
        <v>41</v>
      </c>
      <c r="I8" s="2"/>
    </row>
    <row r="9" spans="1:16" ht="15.75">
      <c r="A9" s="20"/>
      <c r="B9" s="17"/>
      <c r="C9" s="22"/>
      <c r="D9" s="12"/>
      <c r="E9" s="32"/>
      <c r="F9" s="20" t="s">
        <v>88</v>
      </c>
      <c r="G9" s="26">
        <v>1550</v>
      </c>
      <c r="H9" s="23">
        <v>800</v>
      </c>
      <c r="I9" s="2"/>
      <c r="J9" s="49" t="s">
        <v>55</v>
      </c>
      <c r="K9" s="49" t="s">
        <v>54</v>
      </c>
      <c r="L9" s="49" t="s">
        <v>53</v>
      </c>
      <c r="M9" s="49" t="s">
        <v>52</v>
      </c>
      <c r="N9" s="48"/>
    </row>
    <row r="10" spans="1:16" ht="15">
      <c r="A10" s="20" t="s">
        <v>51</v>
      </c>
      <c r="B10" s="47"/>
      <c r="C10" s="26">
        <v>200000</v>
      </c>
      <c r="D10" s="12"/>
      <c r="E10" s="32"/>
      <c r="F10" s="20" t="s">
        <v>89</v>
      </c>
      <c r="G10" s="26"/>
      <c r="H10" s="23"/>
      <c r="I10" s="2"/>
      <c r="J10" s="44">
        <v>0</v>
      </c>
      <c r="K10" s="44">
        <v>6000</v>
      </c>
      <c r="L10" s="44">
        <v>0</v>
      </c>
      <c r="M10" s="43"/>
    </row>
    <row r="11" spans="1:16" ht="15" hidden="1">
      <c r="A11" s="20"/>
      <c r="B11" s="47"/>
      <c r="C11" s="46"/>
      <c r="D11" s="12"/>
      <c r="E11" s="32"/>
      <c r="F11" s="34" t="s">
        <v>36</v>
      </c>
      <c r="G11" s="25">
        <f>(VLOOKUP(G14,J10:L17,3,TRUE))</f>
        <v>17550</v>
      </c>
      <c r="H11" s="21">
        <f>(VLOOKUP(H14,J10:L17,3,TRUE))</f>
        <v>4650</v>
      </c>
      <c r="I11" s="2"/>
      <c r="J11" s="44"/>
      <c r="K11" s="44"/>
      <c r="L11" s="44"/>
      <c r="M11" s="43"/>
    </row>
    <row r="12" spans="1:16" ht="15" hidden="1">
      <c r="A12" s="20"/>
      <c r="B12" s="47"/>
      <c r="C12" s="46"/>
      <c r="D12" s="12"/>
      <c r="E12" s="32"/>
      <c r="F12" s="34" t="s">
        <v>34</v>
      </c>
      <c r="G12" s="25">
        <f>G14-VLOOKUP(G14,J10:L17,1,TRUE)</f>
        <v>599</v>
      </c>
      <c r="H12" s="21">
        <f>H14-VLOOKUP(H14,J10:L17,1,TRUE)</f>
        <v>4599</v>
      </c>
      <c r="I12" s="2"/>
      <c r="J12" s="44"/>
      <c r="K12" s="44"/>
      <c r="L12" s="44"/>
      <c r="M12" s="43"/>
    </row>
    <row r="13" spans="1:16" ht="15" hidden="1">
      <c r="A13" s="20"/>
      <c r="B13" s="47"/>
      <c r="C13" s="46"/>
      <c r="D13" s="12"/>
      <c r="E13" s="32"/>
      <c r="F13" s="34" t="s">
        <v>33</v>
      </c>
      <c r="G13" s="25">
        <f>(G12*(VLOOKUP(G14,J10:M17,4,TRUE)))</f>
        <v>221.63</v>
      </c>
      <c r="H13" s="21">
        <f>(H12*(VLOOKUP(H14,J10:M17,4,TRUE)))</f>
        <v>1379.7</v>
      </c>
      <c r="I13" s="2"/>
      <c r="J13" s="44"/>
      <c r="K13" s="44"/>
      <c r="L13" s="44"/>
      <c r="M13" s="43"/>
    </row>
    <row r="14" spans="1:16" ht="15">
      <c r="A14" s="34" t="s">
        <v>50</v>
      </c>
      <c r="B14" s="45">
        <f>C10/C8</f>
        <v>0.66666666666666663</v>
      </c>
      <c r="C14" s="22"/>
      <c r="D14" s="12"/>
      <c r="E14" s="32"/>
      <c r="F14" s="20" t="s">
        <v>38</v>
      </c>
      <c r="G14" s="25">
        <f>(G9+G10)*52</f>
        <v>80600</v>
      </c>
      <c r="H14" s="21">
        <f>(H9+H10)*52</f>
        <v>41600</v>
      </c>
      <c r="I14" s="2"/>
      <c r="J14" s="44">
        <v>6001</v>
      </c>
      <c r="K14" s="44">
        <v>37000</v>
      </c>
      <c r="L14" s="44">
        <v>0</v>
      </c>
      <c r="M14" s="43">
        <v>0.15</v>
      </c>
    </row>
    <row r="15" spans="1:16" ht="15">
      <c r="A15" s="20" t="s">
        <v>49</v>
      </c>
      <c r="B15" s="12"/>
      <c r="C15" s="26">
        <v>9000</v>
      </c>
      <c r="D15" s="12"/>
      <c r="E15" s="32"/>
      <c r="F15" s="20" t="s">
        <v>32</v>
      </c>
      <c r="G15" s="25">
        <f>G11+G13</f>
        <v>17771.63</v>
      </c>
      <c r="H15" s="21">
        <f>H11+H13</f>
        <v>6029.7</v>
      </c>
      <c r="I15" s="2"/>
      <c r="J15" s="44">
        <v>37001</v>
      </c>
      <c r="K15" s="44">
        <v>80000</v>
      </c>
      <c r="L15" s="44">
        <v>4650</v>
      </c>
      <c r="M15" s="43">
        <v>0.3</v>
      </c>
    </row>
    <row r="16" spans="1:16" ht="15">
      <c r="A16" s="20" t="s">
        <v>48</v>
      </c>
      <c r="B16" s="12"/>
      <c r="C16" s="26">
        <v>1250</v>
      </c>
      <c r="D16" s="12"/>
      <c r="E16" s="32"/>
      <c r="F16" s="20" t="s">
        <v>31</v>
      </c>
      <c r="G16" s="25">
        <f>G14*0.015</f>
        <v>1209</v>
      </c>
      <c r="H16" s="21">
        <f>H14*0.015</f>
        <v>624</v>
      </c>
      <c r="I16" s="2"/>
      <c r="J16" s="44">
        <v>80001</v>
      </c>
      <c r="K16" s="44">
        <v>180000</v>
      </c>
      <c r="L16" s="44">
        <v>17550</v>
      </c>
      <c r="M16" s="43">
        <v>0.37</v>
      </c>
    </row>
    <row r="17" spans="1:13" ht="15">
      <c r="A17" s="20" t="s">
        <v>47</v>
      </c>
      <c r="B17" s="90"/>
      <c r="C17" s="26">
        <v>820</v>
      </c>
      <c r="D17" s="84" t="s">
        <v>64</v>
      </c>
      <c r="E17" s="85"/>
      <c r="F17" s="20" t="s">
        <v>30</v>
      </c>
      <c r="G17" s="25">
        <f>IF(G14&lt;30000,1350,IF(G14&lt;60000,(((G14-30000)*-0.04)+1350),0))</f>
        <v>0</v>
      </c>
      <c r="H17" s="21">
        <f>IF(H14&lt;30000,1350,IF(H14&lt;60000,(((H14-30000)*-0.04)+1350),0))</f>
        <v>886</v>
      </c>
      <c r="I17" s="2"/>
      <c r="J17" s="44">
        <v>180001</v>
      </c>
      <c r="K17" s="44">
        <v>1000000</v>
      </c>
      <c r="L17" s="44">
        <v>54550</v>
      </c>
      <c r="M17" s="43">
        <v>0.45</v>
      </c>
    </row>
    <row r="18" spans="1:13" ht="15">
      <c r="A18" s="20" t="s">
        <v>46</v>
      </c>
      <c r="B18" s="90"/>
      <c r="C18" s="26">
        <v>2420</v>
      </c>
      <c r="D18" s="84"/>
      <c r="E18" s="85"/>
      <c r="F18" s="20" t="s">
        <v>29</v>
      </c>
      <c r="G18" s="25">
        <f>G14-G15-G16+G17</f>
        <v>61619.369999999995</v>
      </c>
      <c r="H18" s="21">
        <f>H14-H15-H16+H17</f>
        <v>35832.300000000003</v>
      </c>
      <c r="I18" s="2"/>
      <c r="J18" s="2"/>
    </row>
    <row r="19" spans="1:13" ht="15.75">
      <c r="A19" s="15" t="s">
        <v>96</v>
      </c>
      <c r="B19" s="17"/>
      <c r="C19" s="57">
        <f>C8-C10+SUM(C15:C18)</f>
        <v>113490</v>
      </c>
      <c r="D19" s="12"/>
      <c r="E19" s="32"/>
      <c r="F19" s="20" t="s">
        <v>45</v>
      </c>
      <c r="G19" s="25">
        <f>G18/52</f>
        <v>1184.9878846153845</v>
      </c>
      <c r="H19" s="21">
        <f>H18/52</f>
        <v>689.08269230769235</v>
      </c>
      <c r="I19" s="2"/>
      <c r="J19" s="2"/>
    </row>
    <row r="20" spans="1:13" ht="15">
      <c r="A20" s="7"/>
      <c r="B20" s="6"/>
      <c r="C20" s="42"/>
      <c r="D20" s="6"/>
      <c r="E20" s="41"/>
      <c r="F20" s="20" t="s">
        <v>84</v>
      </c>
      <c r="G20" s="60" t="s">
        <v>85</v>
      </c>
      <c r="H20" s="66" t="s">
        <v>85</v>
      </c>
      <c r="I20" s="2"/>
      <c r="J20" s="58" t="s">
        <v>84</v>
      </c>
      <c r="K20" s="58" t="s">
        <v>92</v>
      </c>
    </row>
    <row r="21" spans="1:13" ht="15.75">
      <c r="A21" s="30" t="s">
        <v>44</v>
      </c>
      <c r="B21" s="39"/>
      <c r="C21" s="40"/>
      <c r="D21" s="39"/>
      <c r="E21" s="38"/>
      <c r="F21" s="30" t="s">
        <v>43</v>
      </c>
      <c r="G21" s="37" t="s">
        <v>42</v>
      </c>
      <c r="H21" s="36" t="s">
        <v>41</v>
      </c>
      <c r="I21" s="2"/>
      <c r="J21" s="2" t="s">
        <v>85</v>
      </c>
      <c r="K21" s="44">
        <v>25000</v>
      </c>
    </row>
    <row r="22" spans="1:13" ht="15">
      <c r="A22" s="20" t="s">
        <v>40</v>
      </c>
      <c r="B22" s="9"/>
      <c r="C22" s="9"/>
      <c r="D22" s="12"/>
      <c r="E22" s="32"/>
      <c r="F22" s="20" t="s">
        <v>39</v>
      </c>
      <c r="G22" s="26">
        <v>333</v>
      </c>
      <c r="H22" s="23">
        <v>40</v>
      </c>
      <c r="I22" s="2"/>
      <c r="J22" s="2" t="s">
        <v>86</v>
      </c>
      <c r="K22" s="44">
        <v>50000</v>
      </c>
    </row>
    <row r="23" spans="1:13" ht="15.75">
      <c r="A23" s="34" t="s">
        <v>37</v>
      </c>
      <c r="B23" s="35">
        <v>360</v>
      </c>
      <c r="C23" s="25">
        <f>IF(A23="Expected rental yield %",B23/100*C8,B23*52)</f>
        <v>18720</v>
      </c>
      <c r="D23" s="12"/>
      <c r="E23" s="32"/>
      <c r="F23" s="68" t="s">
        <v>97</v>
      </c>
      <c r="G23" s="72" t="str">
        <f>IF(G$20="Under 50",$L$32,$M$32)</f>
        <v>NO</v>
      </c>
      <c r="H23" s="65" t="str">
        <f>IF(H$20="Under 50",$L$33,$M$33)</f>
        <v>NO</v>
      </c>
      <c r="I23" s="2"/>
      <c r="J23" s="2"/>
    </row>
    <row r="24" spans="1:13" ht="15" hidden="1">
      <c r="A24" s="34" t="s">
        <v>37</v>
      </c>
      <c r="B24" s="22"/>
      <c r="C24" s="9"/>
      <c r="D24" s="12"/>
      <c r="E24" s="32"/>
      <c r="F24" s="20" t="s">
        <v>38</v>
      </c>
      <c r="G24" s="25">
        <f>G14-(G22*52)</f>
        <v>63284</v>
      </c>
      <c r="H24" s="21">
        <f>H14-(H22*52)</f>
        <v>39520</v>
      </c>
      <c r="I24" s="2"/>
      <c r="J24" s="2"/>
    </row>
    <row r="25" spans="1:13" ht="15" hidden="1">
      <c r="A25" s="34" t="s">
        <v>35</v>
      </c>
      <c r="B25" s="33"/>
      <c r="C25" s="22"/>
      <c r="D25" s="12"/>
      <c r="E25" s="32"/>
      <c r="F25" s="34" t="s">
        <v>36</v>
      </c>
      <c r="G25" s="25">
        <f>(VLOOKUP(G24,J10:L17,3,TRUE))</f>
        <v>4650</v>
      </c>
      <c r="H25" s="21">
        <f>(VLOOKUP(H24,J10:L17,3,TRUE))</f>
        <v>4650</v>
      </c>
    </row>
    <row r="26" spans="1:13" ht="15" hidden="1" customHeight="1">
      <c r="A26" s="20"/>
      <c r="B26" s="33"/>
      <c r="C26" s="22"/>
      <c r="D26" s="12"/>
      <c r="E26" s="32"/>
      <c r="F26" s="34" t="s">
        <v>34</v>
      </c>
      <c r="G26" s="25">
        <f>G24-VLOOKUP(G24,J10:L17,1,TRUE)</f>
        <v>26283</v>
      </c>
      <c r="H26" s="21">
        <f>H24-VLOOKUP(H24,J10:L17,1,TRUE)</f>
        <v>2519</v>
      </c>
    </row>
    <row r="27" spans="1:13" ht="15" hidden="1" customHeight="1">
      <c r="A27" s="20"/>
      <c r="B27" s="33"/>
      <c r="C27" s="22"/>
      <c r="D27" s="12"/>
      <c r="E27" s="32"/>
      <c r="F27" s="34" t="s">
        <v>33</v>
      </c>
      <c r="G27" s="25">
        <f>(G26*(VLOOKUP(G24,J10:M17,4,TRUE)))</f>
        <v>7884.9</v>
      </c>
      <c r="H27" s="21">
        <f>(H26*(VLOOKUP(H24,J10:M17,4,TRUE)))</f>
        <v>755.69999999999993</v>
      </c>
    </row>
    <row r="28" spans="1:13" ht="15" hidden="1" customHeight="1">
      <c r="A28" s="20"/>
      <c r="B28" s="33"/>
      <c r="C28" s="22"/>
      <c r="D28" s="12"/>
      <c r="E28" s="32"/>
      <c r="F28" s="20" t="s">
        <v>32</v>
      </c>
      <c r="G28" s="25">
        <f>G25+G27</f>
        <v>12534.9</v>
      </c>
      <c r="H28" s="21">
        <f>H25+H27</f>
        <v>5405.7</v>
      </c>
    </row>
    <row r="29" spans="1:13" ht="15" hidden="1" customHeight="1">
      <c r="A29" s="20"/>
      <c r="B29" s="33"/>
      <c r="C29" s="22"/>
      <c r="D29" s="12"/>
      <c r="E29" s="32"/>
      <c r="F29" s="20" t="s">
        <v>31</v>
      </c>
      <c r="G29" s="25">
        <f>G24*0.015</f>
        <v>949.26</v>
      </c>
      <c r="H29" s="21">
        <f>H24*0.015</f>
        <v>592.79999999999995</v>
      </c>
    </row>
    <row r="30" spans="1:13" ht="15" hidden="1" customHeight="1">
      <c r="A30" s="20"/>
      <c r="B30" s="33"/>
      <c r="C30" s="22"/>
      <c r="D30" s="12"/>
      <c r="E30" s="32"/>
      <c r="F30" s="20" t="s">
        <v>30</v>
      </c>
      <c r="G30" s="25">
        <f>IF(G24&lt;30000,1350,IF(G24&lt;60000,(((G24-30000)*-0.04)+1350),0))</f>
        <v>0</v>
      </c>
      <c r="H30" s="21">
        <f>IF(H24&lt;30000,1350,IF(H24&lt;60000,(((H24-30000)*-0.04)+1350),0))</f>
        <v>969.2</v>
      </c>
    </row>
    <row r="31" spans="1:13" ht="15">
      <c r="A31" s="20" t="s">
        <v>28</v>
      </c>
      <c r="B31" s="31">
        <v>7.4999999999999997E-2</v>
      </c>
      <c r="C31" s="25">
        <f>B31*C23</f>
        <v>1404</v>
      </c>
      <c r="D31" s="91" t="s">
        <v>27</v>
      </c>
      <c r="E31" s="85"/>
      <c r="F31" s="20" t="s">
        <v>29</v>
      </c>
      <c r="G31" s="25">
        <f>G24-G28-G29+G30</f>
        <v>49799.839999999997</v>
      </c>
      <c r="H31" s="21">
        <f>H24-H28-H29+H30</f>
        <v>34490.699999999997</v>
      </c>
      <c r="J31" s="58" t="s">
        <v>87</v>
      </c>
      <c r="L31" s="71" t="s">
        <v>90</v>
      </c>
      <c r="M31" s="71" t="s">
        <v>91</v>
      </c>
    </row>
    <row r="32" spans="1:13" ht="15.75">
      <c r="A32" s="20" t="s">
        <v>25</v>
      </c>
      <c r="B32" s="12"/>
      <c r="C32" s="26">
        <v>0</v>
      </c>
      <c r="D32" s="84"/>
      <c r="E32" s="85"/>
      <c r="F32" s="20" t="s">
        <v>26</v>
      </c>
      <c r="G32" s="25">
        <f>G31/52</f>
        <v>957.68923076923068</v>
      </c>
      <c r="H32" s="21">
        <f>H31/52</f>
        <v>663.28269230769229</v>
      </c>
      <c r="J32" s="49" t="s">
        <v>42</v>
      </c>
      <c r="K32" s="67">
        <f>(G9*52*0.09)+(G22*52)</f>
        <v>24570</v>
      </c>
      <c r="L32" s="69" t="str">
        <f>IF(K32&gt;$K$21,"YES","NO")</f>
        <v>NO</v>
      </c>
      <c r="M32" s="70" t="str">
        <f>IF(K32&gt;$K$22,"YES","NO")</f>
        <v>NO</v>
      </c>
    </row>
    <row r="33" spans="1:13" ht="15">
      <c r="A33" s="20" t="s">
        <v>23</v>
      </c>
      <c r="B33" s="12"/>
      <c r="C33" s="26">
        <v>2000</v>
      </c>
      <c r="D33" s="84"/>
      <c r="E33" s="85"/>
      <c r="F33" s="20" t="s">
        <v>24</v>
      </c>
      <c r="G33" s="25">
        <f>G15-G28+G16-G29+G17-G30</f>
        <v>5496.4700000000012</v>
      </c>
      <c r="H33" s="21">
        <f>H15-H28+H16-H29+H17-H30</f>
        <v>572</v>
      </c>
      <c r="J33" s="49" t="s">
        <v>41</v>
      </c>
      <c r="K33" s="67">
        <f>(H9*52*0.09)+(H22*52)</f>
        <v>5824</v>
      </c>
      <c r="L33" s="69" t="str">
        <f>IF(K33&gt;$K$21,"YES","NO")</f>
        <v>NO</v>
      </c>
      <c r="M33" s="70" t="str">
        <f>IF(K33&gt;$K$22,"YES","NO")</f>
        <v>NO</v>
      </c>
    </row>
    <row r="34" spans="1:13" ht="15">
      <c r="A34" s="20" t="s">
        <v>21</v>
      </c>
      <c r="B34" s="12"/>
      <c r="C34" s="26">
        <v>450</v>
      </c>
      <c r="D34" s="84"/>
      <c r="E34" s="85"/>
      <c r="F34" s="20" t="s">
        <v>22</v>
      </c>
      <c r="G34" s="25">
        <f>G22*52*0.15</f>
        <v>2597.4</v>
      </c>
      <c r="H34" s="21">
        <f>H22*52*0.15</f>
        <v>312</v>
      </c>
    </row>
    <row r="35" spans="1:13" ht="15.75">
      <c r="A35" s="20" t="s">
        <v>19</v>
      </c>
      <c r="B35" s="12"/>
      <c r="C35" s="26">
        <v>200</v>
      </c>
      <c r="D35" s="84"/>
      <c r="E35" s="85"/>
      <c r="F35" s="15" t="s">
        <v>20</v>
      </c>
      <c r="G35" s="24">
        <f>G33-G34</f>
        <v>2899.0700000000011</v>
      </c>
      <c r="H35" s="14">
        <f>H33-H34</f>
        <v>260</v>
      </c>
    </row>
    <row r="36" spans="1:13" ht="15.75">
      <c r="A36" s="20" t="s">
        <v>18</v>
      </c>
      <c r="B36" s="12"/>
      <c r="C36" s="26">
        <v>0</v>
      </c>
      <c r="D36" s="84"/>
      <c r="E36" s="84"/>
      <c r="F36" s="30" t="s">
        <v>17</v>
      </c>
      <c r="G36" s="29"/>
      <c r="H36" s="28"/>
    </row>
    <row r="37" spans="1:13" ht="15">
      <c r="A37" s="20" t="s">
        <v>16</v>
      </c>
      <c r="B37" s="27">
        <v>0.08</v>
      </c>
      <c r="C37" s="25">
        <f>C10*B37</f>
        <v>16000</v>
      </c>
      <c r="D37" s="84"/>
      <c r="E37" s="84"/>
      <c r="F37" s="20" t="s">
        <v>15</v>
      </c>
      <c r="G37" s="9"/>
      <c r="H37" s="21">
        <f>(G14*0.09)+(H14*0.09)</f>
        <v>10998</v>
      </c>
      <c r="J37" s="58" t="s">
        <v>69</v>
      </c>
    </row>
    <row r="38" spans="1:13" ht="15">
      <c r="A38" s="20" t="s">
        <v>14</v>
      </c>
      <c r="B38" s="74" t="s">
        <v>95</v>
      </c>
      <c r="C38" s="26">
        <v>8000</v>
      </c>
      <c r="D38" s="90" t="s">
        <v>13</v>
      </c>
      <c r="E38" s="90"/>
      <c r="F38" s="20" t="s">
        <v>12</v>
      </c>
      <c r="G38" s="9"/>
      <c r="H38" s="21">
        <f>(G22+H22)*52</f>
        <v>19396</v>
      </c>
      <c r="L38" s="59" t="s">
        <v>42</v>
      </c>
      <c r="M38" s="59" t="s">
        <v>41</v>
      </c>
    </row>
    <row r="39" spans="1:13" ht="15">
      <c r="A39" s="20" t="s">
        <v>11</v>
      </c>
      <c r="B39" s="12"/>
      <c r="C39" s="25">
        <f>SUM(C17:C18)/5</f>
        <v>648</v>
      </c>
      <c r="D39" s="90"/>
      <c r="E39" s="90"/>
      <c r="F39" s="20" t="s">
        <v>10</v>
      </c>
      <c r="G39" s="9"/>
      <c r="H39" s="21">
        <f>C44</f>
        <v>-9982</v>
      </c>
      <c r="J39" s="49" t="s">
        <v>72</v>
      </c>
      <c r="L39" s="26">
        <f>G24+(G22*52)+(G14*0.09)</f>
        <v>87854</v>
      </c>
      <c r="M39" s="26">
        <f>H24+(H22*52)+(H14*0.09)</f>
        <v>45344</v>
      </c>
    </row>
    <row r="40" spans="1:13" ht="15.75">
      <c r="A40" s="15" t="s">
        <v>9</v>
      </c>
      <c r="B40" s="12"/>
      <c r="C40" s="24">
        <f>C23-SUM(C31:C37)</f>
        <v>-1334</v>
      </c>
      <c r="D40" s="12"/>
      <c r="E40" s="12"/>
      <c r="F40" s="20" t="s">
        <v>67</v>
      </c>
      <c r="G40" s="9"/>
      <c r="H40" s="23">
        <v>1000</v>
      </c>
      <c r="J40" s="49" t="s">
        <v>70</v>
      </c>
      <c r="L40" s="26">
        <v>31290</v>
      </c>
      <c r="M40" s="26">
        <v>31290</v>
      </c>
    </row>
    <row r="41" spans="1:13" ht="15.75">
      <c r="A41" s="15"/>
      <c r="B41" s="12"/>
      <c r="C41" s="22"/>
      <c r="D41" s="12"/>
      <c r="E41" s="12"/>
      <c r="F41" s="20" t="s">
        <v>68</v>
      </c>
      <c r="G41" s="9"/>
      <c r="H41" s="23">
        <v>1000</v>
      </c>
      <c r="J41" s="49" t="s">
        <v>71</v>
      </c>
      <c r="L41" s="26">
        <v>61290</v>
      </c>
      <c r="M41" s="26">
        <v>61290</v>
      </c>
    </row>
    <row r="42" spans="1:13" ht="15.75">
      <c r="A42" s="15" t="s">
        <v>6</v>
      </c>
      <c r="B42" s="12"/>
      <c r="C42" s="16">
        <f>IF(C44&lt;0,C44*-0.15,0)</f>
        <v>1497.3</v>
      </c>
      <c r="D42" s="12"/>
      <c r="E42" s="12"/>
      <c r="F42" s="20" t="s">
        <v>66</v>
      </c>
      <c r="G42" s="9"/>
      <c r="H42" s="21">
        <f>SUM(L48:M48)</f>
        <v>531.58018000000004</v>
      </c>
      <c r="J42" s="49" t="s">
        <v>73</v>
      </c>
      <c r="L42" s="60" t="str">
        <f>IF(L39&gt;61289,"No","Yes")</f>
        <v>No</v>
      </c>
      <c r="M42" s="60" t="str">
        <f>IF(M39&gt;61289,"No","Yes")</f>
        <v>Yes</v>
      </c>
    </row>
    <row r="43" spans="1:13" ht="15">
      <c r="A43" s="10"/>
      <c r="B43" s="9"/>
      <c r="C43" s="9"/>
      <c r="D43" s="12"/>
      <c r="E43" s="12"/>
      <c r="F43" s="20" t="s">
        <v>8</v>
      </c>
      <c r="G43" s="9"/>
      <c r="H43" s="23">
        <v>3000</v>
      </c>
      <c r="J43" s="49" t="s">
        <v>74</v>
      </c>
      <c r="L43" s="60" t="str">
        <f>IF(L39&lt;31920,"Yes","No")</f>
        <v>No</v>
      </c>
      <c r="M43" s="60" t="str">
        <f>IF(M39&lt;31290,"Yes","No")</f>
        <v>No</v>
      </c>
    </row>
    <row r="44" spans="1:13" ht="15.75">
      <c r="A44" s="15" t="s">
        <v>4</v>
      </c>
      <c r="B44" s="17"/>
      <c r="C44" s="16">
        <f>C23-SUM(C31:C39)</f>
        <v>-9982</v>
      </c>
      <c r="D44" s="12"/>
      <c r="E44" s="12"/>
      <c r="F44" s="20" t="s">
        <v>7</v>
      </c>
      <c r="G44" s="9"/>
      <c r="H44" s="21">
        <f>(SUM(H37:H39)-H43)*0.15</f>
        <v>2611.7999999999997</v>
      </c>
      <c r="L44" s="26">
        <f>IF((AND(L42="Yes",L43="Yes")),1000,0)</f>
        <v>0</v>
      </c>
      <c r="M44" s="26">
        <f>IF((AND(M42="Yes",M43="Yes")),1000,0)</f>
        <v>0</v>
      </c>
    </row>
    <row r="45" spans="1:13" ht="15">
      <c r="A45" s="10"/>
      <c r="B45" s="9"/>
      <c r="C45" s="9"/>
      <c r="D45" s="12"/>
      <c r="E45" s="12"/>
      <c r="F45" s="20" t="s">
        <v>5</v>
      </c>
      <c r="G45" s="19"/>
      <c r="H45" s="18">
        <f>SUM(H37:H39)-SUM(H43:H44)</f>
        <v>14800.2</v>
      </c>
      <c r="J45" s="49" t="s">
        <v>75</v>
      </c>
      <c r="L45" s="26">
        <f>IF(AND(L43="No",L42="Yes"),"TEST",0)</f>
        <v>0</v>
      </c>
      <c r="M45" s="26">
        <f>IF(AND(M43="No",M42="Yes"),(1000-((M39-M40)*0.03333)),0)</f>
        <v>531.58018000000004</v>
      </c>
    </row>
    <row r="46" spans="1:13" ht="15.75">
      <c r="A46" s="13" t="s">
        <v>2</v>
      </c>
      <c r="B46" s="86" t="str">
        <f>IF(C40&lt;0,"NEGATIVE BEFORE TAX","POSITIVE BEFORE TAX")</f>
        <v>NEGATIVE BEFORE TAX</v>
      </c>
      <c r="C46" s="87"/>
      <c r="D46" s="12"/>
      <c r="E46" s="12"/>
      <c r="F46" s="15" t="s">
        <v>3</v>
      </c>
      <c r="G46" s="12"/>
      <c r="H46" s="14">
        <f>H37+H38+C40-H43-H44+H40+H41+H42</f>
        <v>25979.780180000002</v>
      </c>
      <c r="J46" s="49" t="s">
        <v>76</v>
      </c>
      <c r="L46" s="26">
        <f>H40</f>
        <v>1000</v>
      </c>
      <c r="M46" s="26">
        <f>H41</f>
        <v>1000</v>
      </c>
    </row>
    <row r="47" spans="1:13" ht="15.75">
      <c r="A47" s="11" t="s">
        <v>1</v>
      </c>
      <c r="B47" s="88" t="str">
        <f>IF((C40+C42)&lt;0,"NEGATIVE AFTER TAX BY","POSITIVE AFTER TAX BY")</f>
        <v>POSITIVE AFTER TAX BY</v>
      </c>
      <c r="C47" s="89"/>
      <c r="D47" s="92">
        <f>C40+C42</f>
        <v>163.29999999999995</v>
      </c>
      <c r="E47" s="93"/>
      <c r="F47" s="10"/>
      <c r="G47" s="9"/>
      <c r="H47" s="8"/>
      <c r="J47" s="49" t="s">
        <v>78</v>
      </c>
      <c r="L47" s="26">
        <f>IF(L45=1000,1000,L45)</f>
        <v>0</v>
      </c>
      <c r="M47" s="26">
        <f>IF(M45=1000,1000,M45)</f>
        <v>531.58018000000004</v>
      </c>
    </row>
    <row r="48" spans="1:13" ht="15.75">
      <c r="A48" s="7"/>
      <c r="B48" s="6"/>
      <c r="C48" s="6"/>
      <c r="D48" s="94" t="s">
        <v>94</v>
      </c>
      <c r="E48" s="95"/>
      <c r="F48" s="20" t="s">
        <v>79</v>
      </c>
      <c r="G48" s="63">
        <f>(C23+H37+H38+H40+H41)/C37</f>
        <v>3.1946249999999998</v>
      </c>
      <c r="H48" s="73" t="str">
        <f>VLOOKUP(G48,J56:K59,2,TRUE)</f>
        <v>Satisfactory</v>
      </c>
      <c r="J48" s="58" t="s">
        <v>77</v>
      </c>
      <c r="K48" s="58"/>
      <c r="L48" s="61">
        <f>IF(L44=1000,1000,L47)</f>
        <v>0</v>
      </c>
      <c r="M48" s="61">
        <f>IF(M44=1000,1000,M47)</f>
        <v>531.58018000000004</v>
      </c>
    </row>
    <row r="49" spans="1:11">
      <c r="A49" s="5" t="s">
        <v>0</v>
      </c>
      <c r="B49" s="4"/>
      <c r="C49" s="4"/>
      <c r="D49" s="4"/>
      <c r="E49" s="4"/>
      <c r="F49" s="4"/>
      <c r="G49" s="62"/>
      <c r="H49" s="3"/>
    </row>
    <row r="50" spans="1:11" ht="15" customHeight="1">
      <c r="A50" s="78"/>
      <c r="B50" s="79"/>
      <c r="C50" s="79"/>
      <c r="D50" s="79"/>
      <c r="E50" s="79"/>
      <c r="F50" s="79"/>
      <c r="G50" s="79"/>
      <c r="H50" s="80"/>
    </row>
    <row r="51" spans="1:11">
      <c r="A51" s="78"/>
      <c r="B51" s="79"/>
      <c r="C51" s="79"/>
      <c r="D51" s="79"/>
      <c r="E51" s="79"/>
      <c r="F51" s="79"/>
      <c r="G51" s="79"/>
      <c r="H51" s="80"/>
    </row>
    <row r="52" spans="1:11">
      <c r="A52" s="78"/>
      <c r="B52" s="79"/>
      <c r="C52" s="79"/>
      <c r="D52" s="79"/>
      <c r="E52" s="79"/>
      <c r="F52" s="79"/>
      <c r="G52" s="79"/>
      <c r="H52" s="80"/>
      <c r="J52" s="58" t="s">
        <v>83</v>
      </c>
    </row>
    <row r="53" spans="1:11" ht="15.75" hidden="1" customHeight="1">
      <c r="A53" s="78"/>
      <c r="B53" s="79"/>
      <c r="C53" s="79"/>
      <c r="D53" s="79"/>
      <c r="E53" s="79"/>
      <c r="F53" s="79"/>
      <c r="G53" s="79"/>
      <c r="H53" s="80"/>
    </row>
    <row r="54" spans="1:11" ht="12.75" hidden="1" customHeight="1">
      <c r="A54" s="78"/>
      <c r="B54" s="79"/>
      <c r="C54" s="79"/>
      <c r="D54" s="79"/>
      <c r="E54" s="79"/>
      <c r="F54" s="79"/>
      <c r="G54" s="79"/>
      <c r="H54" s="80"/>
    </row>
    <row r="55" spans="1:11" ht="15" hidden="1" customHeight="1">
      <c r="A55" s="78"/>
      <c r="B55" s="79"/>
      <c r="C55" s="79"/>
      <c r="D55" s="79"/>
      <c r="E55" s="79"/>
      <c r="F55" s="79"/>
      <c r="G55" s="79"/>
      <c r="H55" s="80"/>
    </row>
    <row r="56" spans="1:11">
      <c r="A56" s="78"/>
      <c r="B56" s="79"/>
      <c r="C56" s="79"/>
      <c r="D56" s="79"/>
      <c r="E56" s="79"/>
      <c r="F56" s="79"/>
      <c r="G56" s="79"/>
      <c r="H56" s="80"/>
      <c r="J56" s="64">
        <v>0</v>
      </c>
      <c r="K56" s="1" t="s">
        <v>81</v>
      </c>
    </row>
    <row r="57" spans="1:11" ht="15" customHeight="1">
      <c r="A57" s="78"/>
      <c r="B57" s="79"/>
      <c r="C57" s="79"/>
      <c r="D57" s="79"/>
      <c r="E57" s="79"/>
      <c r="F57" s="79"/>
      <c r="G57" s="79"/>
      <c r="H57" s="80"/>
      <c r="J57" s="64">
        <v>1.5</v>
      </c>
      <c r="K57" s="49" t="s">
        <v>93</v>
      </c>
    </row>
    <row r="58" spans="1:11" ht="15" customHeight="1">
      <c r="A58" s="81"/>
      <c r="B58" s="82"/>
      <c r="C58" s="82"/>
      <c r="D58" s="82"/>
      <c r="E58" s="82"/>
      <c r="F58" s="82"/>
      <c r="G58" s="82"/>
      <c r="H58" s="83"/>
      <c r="J58" s="64">
        <v>3.5</v>
      </c>
      <c r="K58" s="49" t="s">
        <v>82</v>
      </c>
    </row>
    <row r="59" spans="1:11" ht="15">
      <c r="F59" s="2"/>
      <c r="J59" s="64">
        <v>10</v>
      </c>
      <c r="K59" s="1" t="s">
        <v>80</v>
      </c>
    </row>
    <row r="60" spans="1:11" ht="8.25" customHeight="1">
      <c r="F60" s="2"/>
    </row>
    <row r="61" spans="1:11" ht="15.75" customHeight="1">
      <c r="F61" s="2"/>
    </row>
    <row r="62" spans="1:11" ht="15">
      <c r="F62" s="2"/>
    </row>
    <row r="63" spans="1:11" hidden="1"/>
    <row r="64" spans="1:11" hidden="1"/>
    <row r="65" hidden="1"/>
    <row r="66" hidden="1"/>
    <row r="67" hidden="1"/>
    <row r="68" hidden="1"/>
    <row r="69" hidden="1"/>
    <row r="70" hidden="1"/>
    <row r="81" ht="6" customHeight="1"/>
    <row r="84" ht="4.5" customHeight="1"/>
  </sheetData>
  <sheetProtection password="8691" sheet="1" objects="1" scenarios="1" selectLockedCells="1"/>
  <mergeCells count="10">
    <mergeCell ref="B5:H5"/>
    <mergeCell ref="A50:H58"/>
    <mergeCell ref="D17:E18"/>
    <mergeCell ref="B46:C46"/>
    <mergeCell ref="B47:C47"/>
    <mergeCell ref="B17:B18"/>
    <mergeCell ref="D31:E37"/>
    <mergeCell ref="D38:E39"/>
    <mergeCell ref="D47:E47"/>
    <mergeCell ref="D48:E48"/>
  </mergeCells>
  <conditionalFormatting sqref="G23:H23">
    <cfRule type="containsText" priority="1" operator="containsText" text="NO">
      <formula>NOT(ISERROR(SEARCH("NO",G23)))</formula>
    </cfRule>
    <cfRule type="containsText" dxfId="0" priority="2" operator="containsText" text="YES">
      <formula>NOT(ISERROR(SEARCH("YES",G23)))</formula>
    </cfRule>
  </conditionalFormatting>
  <dataValidations count="3">
    <dataValidation type="list" allowBlank="1" showInputMessage="1" showErrorMessage="1" sqref="G20:H20">
      <formula1>$J$21:$J$22</formula1>
    </dataValidation>
    <dataValidation allowBlank="1" showErrorMessage="1" errorTitle="Loan Value Ratio (LVR) too high" error="The maximum loan to value ratio available is 75%.  Please reduce the SMSF loan amount to less than 75% of the purchase price of the property." sqref="C10:C13"/>
    <dataValidation type="list" allowBlank="1" showInputMessage="1" showErrorMessage="1" sqref="A23">
      <formula1>$A$24:$A$25</formula1>
    </dataValidation>
  </dataValidations>
  <hyperlinks>
    <hyperlink ref="B38" r:id="rId1" location="Thermometer"/>
  </hyperlinks>
  <pageMargins left="0.56999999999999995" right="0.32" top="0.5" bottom="0.35433070866141736" header="0.31496062992125984" footer="0.31496062992125984"/>
  <pageSetup paperSize="9" scale="80" fitToWidth="2" orientation="landscape" horizontalDpi="1200" verticalDpi="1200" r:id="rId2"/>
  <colBreaks count="1" manualBreakCount="1">
    <brk id="8" max="1048575" man="1"/>
  </colBreaks>
  <drawing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SMSF Property Purcase Calc</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 Kitto</dc:creator>
  <cp:lastModifiedBy>S</cp:lastModifiedBy>
  <cp:lastPrinted>2010-10-13T07:35:23Z</cp:lastPrinted>
  <dcterms:created xsi:type="dcterms:W3CDTF">2010-03-07T10:45:22Z</dcterms:created>
  <dcterms:modified xsi:type="dcterms:W3CDTF">2010-10-14T09:04:23Z</dcterms:modified>
</cp:coreProperties>
</file>